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showInkAnnotation="0"/>
  <mc:AlternateContent xmlns:mc="http://schemas.openxmlformats.org/markup-compatibility/2006">
    <mc:Choice Requires="x15">
      <x15ac:absPath xmlns:x15ac="http://schemas.microsoft.com/office/spreadsheetml/2010/11/ac" url="C:\Users\Simon\OneDrive - Epworth Town Council\Desktop\Laptop Desktop\Spaldington Parish Council\Finances and Budgets\April 2021 to March 2022\Monthly Reviews\"/>
    </mc:Choice>
  </mc:AlternateContent>
  <xr:revisionPtr revIDLastSave="0" documentId="13_ncr:1_{BB10E027-249D-4F58-A9D2-D364134C66D7}" xr6:coauthVersionLast="36" xr6:coauthVersionMax="36" xr10:uidLastSave="{00000000-0000-0000-0000-000000000000}"/>
  <bookViews>
    <workbookView xWindow="0" yWindow="0" windowWidth="19008" windowHeight="9060" tabRatio="638" activeTab="4" xr2:uid="{00000000-000D-0000-FFFF-FFFF00000000}"/>
  </bookViews>
  <sheets>
    <sheet name="Agreed Budget 2021-22" sheetId="7" r:id="rId1"/>
    <sheet name="Budget Monitor 21-22" sheetId="2" r:id="rId2"/>
    <sheet name="June 2021 Bank Recs" sheetId="4" r:id="rId3"/>
    <sheet name="Income 21-22" sheetId="3" r:id="rId4"/>
    <sheet name="Expend 21-22" sheetId="1" r:id="rId5"/>
    <sheet name="Annual Accounts" sheetId="6" r:id="rId6"/>
  </sheets>
  <calcPr calcId="191029"/>
</workbook>
</file>

<file path=xl/calcChain.xml><?xml version="1.0" encoding="utf-8"?>
<calcChain xmlns="http://schemas.openxmlformats.org/spreadsheetml/2006/main">
  <c r="S3" i="1" l="1"/>
  <c r="G25" i="2" s="1"/>
  <c r="H25" i="2" s="1"/>
  <c r="G12" i="2" l="1"/>
  <c r="F20" i="2" l="1"/>
  <c r="F21" i="2"/>
  <c r="F22" i="2"/>
  <c r="F23" i="2"/>
  <c r="F24" i="2"/>
  <c r="F26" i="2"/>
  <c r="F27" i="2"/>
  <c r="F28" i="2"/>
  <c r="F29" i="2"/>
  <c r="F30" i="2"/>
  <c r="F31" i="2"/>
  <c r="F32" i="2"/>
  <c r="F33" i="2"/>
  <c r="F34" i="2"/>
  <c r="F35" i="2"/>
  <c r="F36" i="2"/>
  <c r="F19" i="2"/>
  <c r="F44" i="7"/>
  <c r="E44" i="7"/>
  <c r="D44" i="7"/>
  <c r="E35" i="7"/>
  <c r="F33" i="7"/>
  <c r="F35" i="7" s="1"/>
  <c r="E33" i="7"/>
  <c r="D20" i="7"/>
  <c r="D33" i="7" s="1"/>
  <c r="D35" i="7" s="1"/>
  <c r="F12" i="7"/>
  <c r="F37" i="7" s="1"/>
  <c r="E12" i="7"/>
  <c r="E37" i="7" s="1"/>
  <c r="D12" i="7"/>
  <c r="D37" i="7" l="1"/>
  <c r="L29" i="1" l="1"/>
  <c r="L30" i="1"/>
  <c r="L31" i="1"/>
  <c r="C19" i="4" l="1"/>
  <c r="D19" i="4"/>
  <c r="E18" i="4"/>
  <c r="E19" i="4" l="1"/>
  <c r="L27" i="1" l="1"/>
  <c r="L28" i="1"/>
  <c r="L26" i="1"/>
  <c r="L10" i="1" l="1"/>
  <c r="L9" i="1"/>
  <c r="L8" i="1"/>
  <c r="L7" i="1"/>
  <c r="L6" i="1"/>
  <c r="L21" i="1"/>
  <c r="L23" i="1"/>
  <c r="L24" i="1"/>
  <c r="L25" i="1"/>
  <c r="L12" i="1" l="1"/>
  <c r="L13" i="1"/>
  <c r="L14" i="1"/>
  <c r="L15" i="1"/>
  <c r="L16" i="1"/>
  <c r="L17" i="1"/>
  <c r="L18" i="1"/>
  <c r="L19" i="1"/>
  <c r="L20" i="1"/>
  <c r="L22" i="1"/>
  <c r="L11" i="1"/>
  <c r="D27" i="6" l="1"/>
  <c r="D26" i="6"/>
  <c r="F17" i="6"/>
  <c r="G17" i="6" s="1"/>
  <c r="F19" i="3"/>
  <c r="G19" i="3"/>
  <c r="N34" i="1"/>
  <c r="O34" i="1"/>
  <c r="P34" i="1"/>
  <c r="Q34" i="1"/>
  <c r="R34" i="1"/>
  <c r="T34" i="1"/>
  <c r="U34" i="1"/>
  <c r="V34" i="1"/>
  <c r="W34" i="1"/>
  <c r="X34" i="1"/>
  <c r="Y34" i="1"/>
  <c r="Z34" i="1"/>
  <c r="AA34" i="1"/>
  <c r="AB34" i="1"/>
  <c r="AC34" i="1"/>
  <c r="AD34" i="1"/>
  <c r="AE34" i="1"/>
  <c r="X3" i="1"/>
  <c r="G30" i="2" s="1"/>
  <c r="Y3" i="1"/>
  <c r="G31" i="2" s="1"/>
  <c r="Z3" i="1"/>
  <c r="G32" i="2" s="1"/>
  <c r="AA3" i="1"/>
  <c r="G33" i="2" s="1"/>
  <c r="AB3" i="1"/>
  <c r="G34" i="2" s="1"/>
  <c r="H34" i="2" s="1"/>
  <c r="AC3" i="1"/>
  <c r="G35" i="2" s="1"/>
  <c r="AD3" i="1"/>
  <c r="G36" i="2" s="1"/>
  <c r="AE3" i="1"/>
  <c r="G37" i="2" s="1"/>
  <c r="N3" i="1"/>
  <c r="G20" i="2" s="1"/>
  <c r="O3" i="1"/>
  <c r="G21" i="2" s="1"/>
  <c r="P3" i="1"/>
  <c r="G22" i="2" s="1"/>
  <c r="Q3" i="1"/>
  <c r="G23" i="2" s="1"/>
  <c r="R3" i="1"/>
  <c r="G24" i="2" s="1"/>
  <c r="H24" i="2" s="1"/>
  <c r="T3" i="1"/>
  <c r="G26" i="2" s="1"/>
  <c r="U3" i="1"/>
  <c r="G27" i="2" s="1"/>
  <c r="H27" i="2" s="1"/>
  <c r="V3" i="1"/>
  <c r="G28" i="2" s="1"/>
  <c r="H28" i="2" s="1"/>
  <c r="W3" i="1"/>
  <c r="G29" i="2" s="1"/>
  <c r="D28" i="6" l="1"/>
  <c r="D21" i="6" s="1"/>
  <c r="E9" i="6" s="1"/>
  <c r="F9" i="6" s="1"/>
  <c r="G9" i="6" s="1"/>
  <c r="H29" i="2"/>
  <c r="H35" i="2"/>
  <c r="C43" i="1"/>
  <c r="E15" i="6" s="1"/>
  <c r="F15" i="6" s="1"/>
  <c r="G15" i="6" s="1"/>
  <c r="E42" i="4" l="1"/>
  <c r="M3" i="1"/>
  <c r="G19" i="2" s="1"/>
  <c r="E19" i="3"/>
  <c r="G3" i="3"/>
  <c r="G13" i="2" s="1"/>
  <c r="E16" i="4"/>
  <c r="E14" i="4"/>
  <c r="AG3" i="1"/>
  <c r="F41" i="2"/>
  <c r="F15" i="2"/>
  <c r="H20" i="2"/>
  <c r="H21" i="2"/>
  <c r="H22" i="2"/>
  <c r="H30" i="2"/>
  <c r="H23" i="2"/>
  <c r="H31" i="2"/>
  <c r="H33" i="2"/>
  <c r="H32" i="2"/>
  <c r="D15" i="2"/>
  <c r="D41" i="2"/>
  <c r="M34" i="1"/>
  <c r="AG34" i="1"/>
  <c r="J12" i="2" l="1"/>
  <c r="G39" i="2"/>
  <c r="G41" i="2" s="1"/>
  <c r="H41" i="2" s="1"/>
  <c r="J41" i="2"/>
  <c r="H19" i="2"/>
  <c r="E3" i="3"/>
  <c r="E22" i="3"/>
  <c r="E11" i="6" s="1"/>
  <c r="F3" i="3"/>
  <c r="H19" i="3"/>
  <c r="AF3" i="1"/>
  <c r="AG36" i="1"/>
  <c r="F43" i="2"/>
  <c r="H3" i="3" l="1"/>
  <c r="E22" i="4" s="1"/>
  <c r="E23" i="3"/>
  <c r="E13" i="6" s="1"/>
  <c r="H12" i="2"/>
  <c r="F11" i="6"/>
  <c r="G11" i="6" s="1"/>
  <c r="G11" i="2"/>
  <c r="AH3" i="1"/>
  <c r="E24" i="4" l="1"/>
  <c r="C46" i="1"/>
  <c r="C45" i="1" s="1"/>
  <c r="E19" i="6" s="1"/>
  <c r="F19" i="6" s="1"/>
  <c r="G19" i="6" s="1"/>
  <c r="F13" i="6"/>
  <c r="G13" i="6" s="1"/>
  <c r="E26" i="6"/>
  <c r="E26" i="4"/>
  <c r="E29" i="4" s="1"/>
  <c r="E44" i="4" s="1"/>
  <c r="H11" i="2"/>
  <c r="G15" i="2"/>
  <c r="E27" i="6" l="1"/>
  <c r="E28" i="6" s="1"/>
  <c r="E21" i="6" s="1"/>
  <c r="F21" i="6" s="1"/>
  <c r="G21" i="6" s="1"/>
  <c r="H15" i="2"/>
  <c r="G43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Simon</author>
  </authors>
  <commentList>
    <comment ref="S20" authorId="0" shapeId="0" xr:uid="{C1188005-C154-48CF-B476-8DF9356169C7}">
      <text>
        <r>
          <rPr>
            <b/>
            <sz val="9"/>
            <color indexed="81"/>
            <rFont val="Tahoma"/>
            <charset val="1"/>
          </rPr>
          <t>Simon:</t>
        </r>
        <r>
          <rPr>
            <sz val="9"/>
            <color indexed="81"/>
            <rFont val="Tahoma"/>
            <charset val="1"/>
          </rPr>
          <t xml:space="preserve">
Purchase of an office chair - money to be refunded by Councillors</t>
        </r>
      </text>
    </comment>
  </commentList>
</comments>
</file>

<file path=xl/sharedStrings.xml><?xml version="1.0" encoding="utf-8"?>
<sst xmlns="http://schemas.openxmlformats.org/spreadsheetml/2006/main" count="310" uniqueCount="170">
  <si>
    <t>Payments</t>
  </si>
  <si>
    <t>Date</t>
  </si>
  <si>
    <t>Cheque number</t>
  </si>
  <si>
    <t>Details</t>
  </si>
  <si>
    <t>VAT</t>
    <phoneticPr fontId="0" type="noConversion"/>
  </si>
  <si>
    <t>Payments Out Total</t>
  </si>
  <si>
    <t>Running Total</t>
  </si>
  <si>
    <t>Actual</t>
  </si>
  <si>
    <t xml:space="preserve">Budget </t>
  </si>
  <si>
    <t xml:space="preserve">Actual </t>
    <phoneticPr fontId="9" type="noConversion"/>
  </si>
  <si>
    <t>2020/2021</t>
  </si>
  <si>
    <t>Insurance</t>
  </si>
  <si>
    <t>Receipts</t>
  </si>
  <si>
    <t>Payment type</t>
  </si>
  <si>
    <t>From</t>
  </si>
  <si>
    <t>% of Budget used</t>
  </si>
  <si>
    <t xml:space="preserve">Precept </t>
  </si>
  <si>
    <t>Budget Code</t>
  </si>
  <si>
    <t>I1</t>
  </si>
  <si>
    <t>I2</t>
  </si>
  <si>
    <t>I3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</si>
  <si>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</si>
  <si>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</si>
  <si>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</si>
  <si>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</si>
  <si>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</si>
  <si>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</si>
  <si>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</si>
  <si>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</si>
  <si>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</si>
  <si>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</si>
  <si>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</si>
  <si>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Difference</t>
  </si>
  <si>
    <t>Bank Account Name</t>
  </si>
  <si>
    <t xml:space="preserve">Funds Total </t>
  </si>
  <si>
    <t>Funds movement</t>
  </si>
  <si>
    <r>
      <rPr>
        <b/>
        <sz val="14"/>
        <color rgb="FF00B050"/>
        <rFont val="Calibri"/>
        <family val="2"/>
        <scheme val="minor"/>
      </rPr>
      <t>Income</t>
    </r>
    <r>
      <rPr>
        <b/>
        <sz val="12"/>
        <color rgb="FF00B050"/>
        <rFont val="Calibri"/>
        <family val="2"/>
        <scheme val="minor"/>
      </rPr>
      <t xml:space="preserve"> </t>
    </r>
    <r>
      <rPr>
        <b/>
        <sz val="9"/>
        <color rgb="FF00B050"/>
        <rFont val="Calibri"/>
        <family val="2"/>
        <scheme val="minor"/>
      </rPr>
      <t>(data from cashbook income)</t>
    </r>
  </si>
  <si>
    <r>
      <rPr>
        <b/>
        <sz val="14"/>
        <color rgb="FFFF0000"/>
        <rFont val="Calibri"/>
        <family val="2"/>
        <scheme val="minor"/>
      </rPr>
      <t>Expenditure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(data from cashbook expenditure)</t>
    </r>
  </si>
  <si>
    <t xml:space="preserve">Bank Reconcilliation </t>
  </si>
  <si>
    <t>Year</t>
  </si>
  <si>
    <t>INCOME</t>
  </si>
  <si>
    <t>Running Totals</t>
  </si>
  <si>
    <t>Account Code</t>
  </si>
  <si>
    <t>RUNNING TOTAL</t>
  </si>
  <si>
    <t>EXPENDITURE</t>
  </si>
  <si>
    <t>Running totals</t>
  </si>
  <si>
    <t>Signed by the              Clerk &amp; RFO</t>
  </si>
  <si>
    <t>Cheques not cashed</t>
  </si>
  <si>
    <t>Total uncashed cheques</t>
  </si>
  <si>
    <t>Chq Date</t>
  </si>
  <si>
    <t>Chq No.</t>
  </si>
  <si>
    <t>Payee</t>
  </si>
  <si>
    <t>Amount</t>
  </si>
  <si>
    <t xml:space="preserve">Reconciliation difference of                                            bank account to Cashbook </t>
  </si>
  <si>
    <t>Reconciliation difference to uncashed cheques</t>
  </si>
  <si>
    <t>ERNLLCA</t>
  </si>
  <si>
    <t>SPC Current Account</t>
  </si>
  <si>
    <t>SPC Current Account No. 2</t>
  </si>
  <si>
    <t>Recipient</t>
  </si>
  <si>
    <t>Precept</t>
  </si>
  <si>
    <t>Return of Grant</t>
  </si>
  <si>
    <t>Winter preparedness</t>
  </si>
  <si>
    <t>Defibrillator consumables</t>
  </si>
  <si>
    <t>Software</t>
  </si>
  <si>
    <t>Training</t>
  </si>
  <si>
    <t>Audit</t>
  </si>
  <si>
    <t>Street Lighting</t>
  </si>
  <si>
    <t>Website</t>
  </si>
  <si>
    <t>E12</t>
  </si>
  <si>
    <t>E13</t>
  </si>
  <si>
    <t>E14</t>
  </si>
  <si>
    <t>E15</t>
  </si>
  <si>
    <t>E16</t>
  </si>
  <si>
    <t>Salary of Clerk</t>
  </si>
  <si>
    <t>Village Events</t>
  </si>
  <si>
    <t>Phone Box Maintenance</t>
  </si>
  <si>
    <t>Data Protection</t>
  </si>
  <si>
    <t>E17</t>
  </si>
  <si>
    <t>E18</t>
  </si>
  <si>
    <t>Bank Charges</t>
  </si>
  <si>
    <t xml:space="preserve">Reserve Fund </t>
  </si>
  <si>
    <t>External Fees (Insurance)</t>
  </si>
  <si>
    <t>Precepts</t>
  </si>
  <si>
    <t>VAT Refunds</t>
  </si>
  <si>
    <t xml:space="preserve">Return of Grant Monies </t>
  </si>
  <si>
    <t>Winter Preparation</t>
  </si>
  <si>
    <t>Office, Admin &amp; Misc</t>
  </si>
  <si>
    <t>Grants &amp; Miscellaneous</t>
  </si>
  <si>
    <t>Grants &amp; Misc.</t>
  </si>
  <si>
    <t>E19</t>
  </si>
  <si>
    <t>Accounting Statement</t>
  </si>
  <si>
    <t>Balance brought forward</t>
  </si>
  <si>
    <t>Precept &amp; Rates</t>
  </si>
  <si>
    <t>Total other receipts</t>
  </si>
  <si>
    <t>Loan Interest &amp; Capital Repayments</t>
  </si>
  <si>
    <t>All other payments</t>
  </si>
  <si>
    <t>Balances carried forward</t>
  </si>
  <si>
    <t>% Difference</t>
  </si>
  <si>
    <t>All other receipts</t>
  </si>
  <si>
    <t>Staff costs</t>
  </si>
  <si>
    <t>Loan Interest &amp; Capital</t>
  </si>
  <si>
    <t>Income</t>
  </si>
  <si>
    <t>Expenditure</t>
  </si>
  <si>
    <t>Net Balance</t>
  </si>
  <si>
    <t>Legal Fees and Consultancy</t>
  </si>
  <si>
    <t>VAT to be reclaimed</t>
  </si>
  <si>
    <t>B/F Balance</t>
  </si>
  <si>
    <t>C/F Balance</t>
  </si>
  <si>
    <t>Reason of Pay</t>
  </si>
  <si>
    <t>E20</t>
  </si>
  <si>
    <t>VAT Paid (to be reclaimed)</t>
  </si>
  <si>
    <t>Unity Trust Bank</t>
  </si>
  <si>
    <t>2020/21</t>
  </si>
  <si>
    <t>2021/2022</t>
  </si>
  <si>
    <t>01 April 2021 to 31 March 2022</t>
  </si>
  <si>
    <t>Year Ending 2021-22</t>
  </si>
  <si>
    <r>
      <rPr>
        <b/>
        <sz val="20"/>
        <color rgb="FF0070C0"/>
        <rFont val="Calibri"/>
        <family val="2"/>
        <scheme val="minor"/>
      </rPr>
      <t>BUDGET MONITOR</t>
    </r>
    <r>
      <rPr>
        <b/>
        <sz val="20"/>
        <color theme="1"/>
        <rFont val="Calibri"/>
        <family val="2"/>
        <scheme val="minor"/>
      </rPr>
      <t xml:space="preserve">          </t>
    </r>
    <r>
      <rPr>
        <b/>
        <sz val="17"/>
        <color theme="1"/>
        <rFont val="Calibri"/>
        <family val="2"/>
        <scheme val="minor"/>
      </rPr>
      <t xml:space="preserve">2021/2022 </t>
    </r>
  </si>
  <si>
    <t>Bank Transfer</t>
  </si>
  <si>
    <t>SALKO Ltd</t>
  </si>
  <si>
    <t>ERYC</t>
  </si>
  <si>
    <t>HMRC</t>
  </si>
  <si>
    <t>Donation for Defib</t>
  </si>
  <si>
    <t>VAT Claim                                Apr 20 to 31 Jan 21</t>
  </si>
  <si>
    <t>50% of Annual  Precept</t>
  </si>
  <si>
    <t>Mr S Baxter</t>
  </si>
  <si>
    <t>DD</t>
  </si>
  <si>
    <t>Peninsula Insurance</t>
  </si>
  <si>
    <t>Parish Insurance</t>
  </si>
  <si>
    <t>GROSS Payment</t>
  </si>
  <si>
    <t>2021 - 2022</t>
  </si>
  <si>
    <t>% of Budget rec'cd</t>
  </si>
  <si>
    <r>
      <rPr>
        <b/>
        <sz val="22"/>
        <color theme="0"/>
        <rFont val="Calibri"/>
        <family val="2"/>
        <scheme val="minor"/>
      </rPr>
      <t>BUDGET PROPOSAL</t>
    </r>
    <r>
      <rPr>
        <b/>
        <sz val="20"/>
        <color theme="0"/>
        <rFont val="Calibri"/>
        <family val="2"/>
        <scheme val="minor"/>
      </rPr>
      <t xml:space="preserve">             </t>
    </r>
    <r>
      <rPr>
        <b/>
        <sz val="16"/>
        <color theme="0"/>
        <rFont val="Calibri"/>
        <family val="2"/>
        <scheme val="minor"/>
      </rPr>
      <t xml:space="preserve"> Apr 2021 to March 2022</t>
    </r>
  </si>
  <si>
    <t>Financial Years</t>
  </si>
  <si>
    <t>2021/22</t>
  </si>
  <si>
    <t>2019/20</t>
  </si>
  <si>
    <t>Total</t>
  </si>
  <si>
    <t>Expenditure Type</t>
  </si>
  <si>
    <t>Website Management</t>
  </si>
  <si>
    <r>
      <t xml:space="preserve">Clerking cost *                                                      </t>
    </r>
    <r>
      <rPr>
        <sz val="8"/>
        <color theme="1"/>
        <rFont val="Calibri"/>
        <family val="2"/>
        <scheme val="minor"/>
      </rPr>
      <t xml:space="preserve"> (Salary, O/T, Travel and Office)</t>
    </r>
  </si>
  <si>
    <t>Software &amp; IT Hardware</t>
  </si>
  <si>
    <t>Sub-Total for                                                 Operation costs</t>
  </si>
  <si>
    <t>Provision for External Auditor investigation costs</t>
  </si>
  <si>
    <t>Budget Expenditure</t>
  </si>
  <si>
    <t>Financial Balance</t>
  </si>
  <si>
    <t>* Clerking cost</t>
  </si>
  <si>
    <t>Salary</t>
  </si>
  <si>
    <t>Overtime</t>
  </si>
  <si>
    <t>Office Allowance</t>
  </si>
  <si>
    <t>Travel (12 meetings a year)</t>
  </si>
  <si>
    <t>Sub-Total Clerking</t>
  </si>
  <si>
    <t>Projected to      31 March 22</t>
  </si>
  <si>
    <t>Came and Co Insurance</t>
  </si>
  <si>
    <t>Defib Ltd</t>
  </si>
  <si>
    <t>Internal Audit Yorkshire Ltd</t>
  </si>
  <si>
    <t>Salary &amp; Expenses of Clerk</t>
  </si>
  <si>
    <t>E6a</t>
  </si>
  <si>
    <t>Expenses of Clerk</t>
  </si>
  <si>
    <t>Clerk Salary</t>
  </si>
  <si>
    <t>Defibrillator</t>
  </si>
  <si>
    <t>Bank Charge</t>
  </si>
  <si>
    <t xml:space="preserve">Unity Bank </t>
  </si>
  <si>
    <t>Internal Audit</t>
  </si>
  <si>
    <t>Defib annual lease</t>
  </si>
  <si>
    <t>Clerk Expenses</t>
  </si>
  <si>
    <t>Clerk salary and back pay</t>
  </si>
  <si>
    <t>Staff Costs (only Clerk salary)</t>
  </si>
  <si>
    <t>S Alderson</t>
  </si>
  <si>
    <t xml:space="preserve">Payroll Burea </t>
  </si>
  <si>
    <t>Website &amp; Zoom</t>
  </si>
  <si>
    <t>Clerk Salary and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</si>
</sst>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6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27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2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2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</fills>
  <borders count="6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415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6" xfId="0" applyBorder="1"/>
    <xf numFmtId="0" fontId="0" fillId="2" borderId="3" xfId="0" applyFill="1" applyBorder="1" applyAlignment="1">
      <alignment horizontal="center"/>
    </xf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3" xfId="0" applyFont="1" applyBorder="1"/>
    <xf numFmtId="0" fontId="0" fillId="0" borderId="11" xfId="0" applyBorder="1"/>
    <xf numFmtId="0" fontId="0" fillId="0" borderId="10" xfId="0" applyBorder="1"/>
    <xf numFmtId="0" fontId="0" fillId="0" borderId="13" xfId="0" applyBorder="1"/>
    <xf numFmtId="44" fontId="0" fillId="0" borderId="0" xfId="0" applyNumberFormat="1" applyBorder="1"/>
    <xf numFmtId="44" fontId="0" fillId="0" borderId="10" xfId="0" applyNumberFormat="1" applyBorder="1"/>
    <xf numFmtId="44" fontId="0" fillId="0" borderId="3" xfId="0" applyNumberFormat="1" applyBorder="1" applyAlignment="1">
      <alignment horizontal="center"/>
    </xf>
    <xf numFmtId="44" fontId="0" fillId="0" borderId="3" xfId="0" applyNumberFormat="1" applyBorder="1" applyAlignment="1">
      <alignment horizontal="center" vertical="center"/>
    </xf>
    <xf numFmtId="44" fontId="0" fillId="0" borderId="3" xfId="0" applyNumberFormat="1" applyBorder="1"/>
    <xf numFmtId="44" fontId="0" fillId="0" borderId="6" xfId="0" applyNumberFormat="1" applyBorder="1"/>
    <xf numFmtId="44" fontId="0" fillId="0" borderId="7" xfId="0" applyNumberFormat="1" applyBorder="1"/>
    <xf numFmtId="44" fontId="0" fillId="0" borderId="0" xfId="0" applyNumberFormat="1"/>
    <xf numFmtId="0" fontId="10" fillId="0" borderId="3" xfId="0" applyFont="1" applyBorder="1"/>
    <xf numFmtId="0" fontId="10" fillId="0" borderId="3" xfId="0" applyFont="1" applyBorder="1" applyAlignment="1">
      <alignment horizontal="center" vertical="center"/>
    </xf>
    <xf numFmtId="44" fontId="12" fillId="0" borderId="12" xfId="0" applyNumberFormat="1" applyFont="1" applyBorder="1"/>
    <xf numFmtId="44" fontId="9" fillId="0" borderId="10" xfId="0" applyNumberFormat="1" applyFont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0" fillId="0" borderId="0" xfId="0" applyFont="1"/>
    <xf numFmtId="10" fontId="0" fillId="0" borderId="0" xfId="0" applyNumberFormat="1" applyFont="1"/>
    <xf numFmtId="44" fontId="0" fillId="0" borderId="10" xfId="0" applyNumberFormat="1" applyFont="1" applyBorder="1"/>
    <xf numFmtId="8" fontId="0" fillId="0" borderId="0" xfId="0" applyNumberFormat="1" applyFont="1"/>
    <xf numFmtId="0" fontId="13" fillId="0" borderId="0" xfId="0" applyFont="1"/>
    <xf numFmtId="0" fontId="0" fillId="0" borderId="0" xfId="0" applyFont="1" applyAlignment="1">
      <alignment horizontal="center"/>
    </xf>
    <xf numFmtId="0" fontId="0" fillId="3" borderId="0" xfId="0" applyFont="1" applyFill="1"/>
    <xf numFmtId="0" fontId="9" fillId="0" borderId="22" xfId="0" applyFont="1" applyBorder="1"/>
    <xf numFmtId="44" fontId="8" fillId="0" borderId="2" xfId="0" applyNumberFormat="1" applyFont="1" applyBorder="1"/>
    <xf numFmtId="10" fontId="8" fillId="0" borderId="25" xfId="0" applyNumberFormat="1" applyFont="1" applyBorder="1"/>
    <xf numFmtId="44" fontId="8" fillId="0" borderId="18" xfId="0" applyNumberFormat="1" applyFont="1" applyBorder="1"/>
    <xf numFmtId="10" fontId="8" fillId="0" borderId="27" xfId="0" applyNumberFormat="1" applyFont="1" applyBorder="1"/>
    <xf numFmtId="44" fontId="8" fillId="0" borderId="29" xfId="0" applyNumberFormat="1" applyFont="1" applyBorder="1"/>
    <xf numFmtId="44" fontId="12" fillId="4" borderId="10" xfId="0" applyNumberFormat="1" applyFont="1" applyFill="1" applyBorder="1"/>
    <xf numFmtId="44" fontId="12" fillId="0" borderId="11" xfId="0" applyNumberFormat="1" applyFont="1" applyBorder="1"/>
    <xf numFmtId="44" fontId="12" fillId="0" borderId="10" xfId="0" applyNumberFormat="1" applyFont="1" applyBorder="1"/>
    <xf numFmtId="10" fontId="12" fillId="0" borderId="10" xfId="0" applyNumberFormat="1" applyFont="1" applyBorder="1"/>
    <xf numFmtId="0" fontId="13" fillId="3" borderId="0" xfId="0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44" fontId="20" fillId="0" borderId="3" xfId="0" applyNumberFormat="1" applyFont="1" applyBorder="1"/>
    <xf numFmtId="44" fontId="0" fillId="0" borderId="29" xfId="0" applyNumberFormat="1" applyBorder="1" applyAlignment="1">
      <alignment vertical="center"/>
    </xf>
    <xf numFmtId="0" fontId="14" fillId="0" borderId="0" xfId="0" applyFont="1"/>
    <xf numFmtId="0" fontId="28" fillId="0" borderId="0" xfId="0" applyFont="1"/>
    <xf numFmtId="44" fontId="9" fillId="0" borderId="11" xfId="0" applyNumberFormat="1" applyFont="1" applyBorder="1" applyAlignment="1">
      <alignment horizontal="center"/>
    </xf>
    <xf numFmtId="0" fontId="10" fillId="2" borderId="10" xfId="0" applyFont="1" applyFill="1" applyBorder="1"/>
    <xf numFmtId="15" fontId="0" fillId="0" borderId="0" xfId="0" applyNumberFormat="1" applyAlignment="1">
      <alignment horizontal="center" vertical="center"/>
    </xf>
    <xf numFmtId="0" fontId="7" fillId="0" borderId="3" xfId="0" applyFont="1" applyBorder="1"/>
    <xf numFmtId="44" fontId="7" fillId="0" borderId="3" xfId="0" applyNumberFormat="1" applyFont="1" applyBorder="1"/>
    <xf numFmtId="44" fontId="7" fillId="0" borderId="6" xfId="0" applyNumberFormat="1" applyFont="1" applyBorder="1"/>
    <xf numFmtId="0" fontId="7" fillId="0" borderId="0" xfId="0" applyFont="1"/>
    <xf numFmtId="44" fontId="15" fillId="0" borderId="43" xfId="0" applyNumberFormat="1" applyFont="1" applyBorder="1"/>
    <xf numFmtId="44" fontId="0" fillId="9" borderId="6" xfId="0" applyNumberFormat="1" applyFill="1" applyBorder="1" applyAlignment="1">
      <alignment horizontal="center"/>
    </xf>
    <xf numFmtId="44" fontId="0" fillId="9" borderId="6" xfId="0" applyNumberFormat="1" applyFill="1" applyBorder="1"/>
    <xf numFmtId="44" fontId="20" fillId="9" borderId="6" xfId="0" applyNumberFormat="1" applyFont="1" applyFill="1" applyBorder="1"/>
    <xf numFmtId="0" fontId="10" fillId="2" borderId="11" xfId="0" applyFont="1" applyFill="1" applyBorder="1"/>
    <xf numFmtId="0" fontId="10" fillId="2" borderId="22" xfId="0" applyFont="1" applyFill="1" applyBorder="1"/>
    <xf numFmtId="0" fontId="0" fillId="3" borderId="0" xfId="0" applyFont="1" applyFill="1" applyAlignment="1"/>
    <xf numFmtId="0" fontId="12" fillId="8" borderId="10" xfId="0" applyFont="1" applyFill="1" applyBorder="1" applyAlignment="1">
      <alignment horizontal="center"/>
    </xf>
    <xf numFmtId="44" fontId="21" fillId="0" borderId="10" xfId="0" applyNumberFormat="1" applyFont="1" applyBorder="1"/>
    <xf numFmtId="15" fontId="10" fillId="0" borderId="3" xfId="0" applyNumberFormat="1" applyFont="1" applyBorder="1" applyAlignment="1">
      <alignment horizontal="center" vertical="center"/>
    </xf>
    <xf numFmtId="15" fontId="10" fillId="0" borderId="6" xfId="0" applyNumberFormat="1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5" fontId="12" fillId="0" borderId="2" xfId="0" applyNumberFormat="1" applyFont="1" applyBorder="1" applyAlignment="1">
      <alignment horizontal="center"/>
    </xf>
    <xf numFmtId="0" fontId="0" fillId="0" borderId="0" xfId="0" applyFont="1" applyBorder="1"/>
    <xf numFmtId="0" fontId="6" fillId="0" borderId="2" xfId="0" applyFont="1" applyBorder="1" applyAlignment="1">
      <alignment horizontal="center" vertical="center"/>
    </xf>
    <xf numFmtId="0" fontId="6" fillId="0" borderId="2" xfId="0" applyFont="1" applyBorder="1"/>
    <xf numFmtId="0" fontId="12" fillId="0" borderId="0" xfId="0" applyFont="1"/>
    <xf numFmtId="0" fontId="9" fillId="0" borderId="35" xfId="0" applyFont="1" applyBorder="1"/>
    <xf numFmtId="0" fontId="9" fillId="0" borderId="23" xfId="0" applyFont="1" applyBorder="1"/>
    <xf numFmtId="15" fontId="6" fillId="0" borderId="26" xfId="0" applyNumberFormat="1" applyFont="1" applyBorder="1" applyAlignment="1">
      <alignment horizontal="center" vertical="center"/>
    </xf>
    <xf numFmtId="44" fontId="6" fillId="0" borderId="25" xfId="0" applyNumberFormat="1" applyFont="1" applyBorder="1"/>
    <xf numFmtId="44" fontId="0" fillId="0" borderId="10" xfId="0" applyNumberFormat="1" applyBorder="1" applyAlignment="1">
      <alignment vertical="center"/>
    </xf>
    <xf numFmtId="44" fontId="0" fillId="0" borderId="2" xfId="0" applyNumberFormat="1" applyBorder="1" applyAlignment="1">
      <alignment horizontal="center" vertical="center"/>
    </xf>
    <xf numFmtId="0" fontId="5" fillId="0" borderId="3" xfId="0" applyFont="1" applyBorder="1"/>
    <xf numFmtId="0" fontId="33" fillId="0" borderId="3" xfId="0" applyFont="1" applyBorder="1"/>
    <xf numFmtId="0" fontId="10" fillId="0" borderId="0" xfId="0" applyFont="1"/>
    <xf numFmtId="44" fontId="10" fillId="0" borderId="3" xfId="0" applyNumberFormat="1" applyFont="1" applyBorder="1"/>
    <xf numFmtId="44" fontId="32" fillId="0" borderId="6" xfId="0" applyNumberFormat="1" applyFont="1" applyBorder="1"/>
    <xf numFmtId="44" fontId="10" fillId="0" borderId="6" xfId="0" applyNumberFormat="1" applyFont="1" applyBorder="1"/>
    <xf numFmtId="44" fontId="32" fillId="0" borderId="3" xfId="0" applyNumberFormat="1" applyFont="1" applyBorder="1"/>
    <xf numFmtId="44" fontId="0" fillId="8" borderId="6" xfId="0" applyNumberFormat="1" applyFill="1" applyBorder="1" applyAlignment="1">
      <alignment horizontal="center"/>
    </xf>
    <xf numFmtId="44" fontId="0" fillId="8" borderId="3" xfId="0" applyNumberFormat="1" applyFill="1" applyBorder="1" applyAlignment="1">
      <alignment horizontal="center"/>
    </xf>
    <xf numFmtId="44" fontId="0" fillId="8" borderId="2" xfId="0" applyNumberFormat="1" applyFill="1" applyBorder="1" applyAlignment="1">
      <alignment horizontal="center"/>
    </xf>
    <xf numFmtId="44" fontId="33" fillId="0" borderId="6" xfId="0" applyNumberFormat="1" applyFont="1" applyBorder="1"/>
    <xf numFmtId="44" fontId="0" fillId="0" borderId="2" xfId="0" applyNumberFormat="1" applyBorder="1" applyAlignment="1">
      <alignment horizontal="center"/>
    </xf>
    <xf numFmtId="15" fontId="9" fillId="0" borderId="35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5" fontId="7" fillId="0" borderId="48" xfId="0" applyNumberFormat="1" applyFont="1" applyBorder="1" applyAlignment="1">
      <alignment horizontal="center" vertical="center"/>
    </xf>
    <xf numFmtId="44" fontId="7" fillId="0" borderId="49" xfId="0" applyNumberFormat="1" applyFont="1" applyBorder="1"/>
    <xf numFmtId="44" fontId="27" fillId="0" borderId="49" xfId="0" applyNumberFormat="1" applyFont="1" applyBorder="1"/>
    <xf numFmtId="15" fontId="0" fillId="0" borderId="50" xfId="0" applyNumberFormat="1" applyBorder="1" applyAlignment="1">
      <alignment horizontal="center" vertical="center"/>
    </xf>
    <xf numFmtId="0" fontId="0" fillId="0" borderId="30" xfId="0" applyBorder="1"/>
    <xf numFmtId="0" fontId="0" fillId="0" borderId="51" xfId="0" applyBorder="1"/>
    <xf numFmtId="0" fontId="10" fillId="2" borderId="16" xfId="0" applyFont="1" applyFill="1" applyBorder="1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15" fontId="11" fillId="0" borderId="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2" fillId="0" borderId="2" xfId="0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2" borderId="2" xfId="0" applyFont="1" applyFill="1" applyBorder="1"/>
    <xf numFmtId="44" fontId="11" fillId="0" borderId="1" xfId="0" applyNumberFormat="1" applyFont="1" applyBorder="1" applyAlignment="1">
      <alignment horizontal="center" vertical="center" wrapText="1"/>
    </xf>
    <xf numFmtId="44" fontId="11" fillId="0" borderId="2" xfId="0" applyNumberFormat="1" applyFont="1" applyBorder="1" applyAlignment="1">
      <alignment horizontal="center" vertical="center"/>
    </xf>
    <xf numFmtId="44" fontId="11" fillId="0" borderId="2" xfId="0" applyNumberFormat="1" applyFont="1" applyBorder="1" applyAlignment="1">
      <alignment horizontal="center" vertical="center" wrapText="1"/>
    </xf>
    <xf numFmtId="44" fontId="35" fillId="0" borderId="1" xfId="0" applyNumberFormat="1" applyFont="1" applyBorder="1" applyAlignment="1">
      <alignment horizontal="center" vertical="center" wrapText="1"/>
    </xf>
    <xf numFmtId="44" fontId="35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44" fontId="11" fillId="9" borderId="1" xfId="0" applyNumberFormat="1" applyFont="1" applyFill="1" applyBorder="1" applyAlignment="1">
      <alignment horizontal="center" vertical="center" wrapText="1"/>
    </xf>
    <xf numFmtId="0" fontId="10" fillId="0" borderId="2" xfId="0" applyFont="1" applyBorder="1"/>
    <xf numFmtId="0" fontId="0" fillId="0" borderId="0" xfId="0" applyFont="1" applyAlignment="1">
      <alignment horizontal="left"/>
    </xf>
    <xf numFmtId="0" fontId="10" fillId="0" borderId="6" xfId="0" applyFont="1" applyBorder="1"/>
    <xf numFmtId="0" fontId="39" fillId="3" borderId="0" xfId="0" applyFont="1" applyFill="1" applyBorder="1"/>
    <xf numFmtId="15" fontId="40" fillId="3" borderId="7" xfId="0" applyNumberFormat="1" applyFont="1" applyFill="1" applyBorder="1" applyAlignment="1">
      <alignment horizontal="left" vertical="center"/>
    </xf>
    <xf numFmtId="44" fontId="40" fillId="3" borderId="6" xfId="0" applyNumberFormat="1" applyFont="1" applyFill="1" applyBorder="1"/>
    <xf numFmtId="15" fontId="40" fillId="3" borderId="44" xfId="0" applyNumberFormat="1" applyFont="1" applyFill="1" applyBorder="1" applyAlignment="1">
      <alignment horizontal="left" vertical="center"/>
    </xf>
    <xf numFmtId="0" fontId="39" fillId="3" borderId="15" xfId="0" applyFont="1" applyFill="1" applyBorder="1"/>
    <xf numFmtId="44" fontId="40" fillId="3" borderId="38" xfId="0" applyNumberFormat="1" applyFont="1" applyFill="1" applyBorder="1"/>
    <xf numFmtId="0" fontId="0" fillId="11" borderId="0" xfId="0" applyFont="1" applyFill="1"/>
    <xf numFmtId="0" fontId="41" fillId="0" borderId="10" xfId="0" applyFont="1" applyBorder="1" applyAlignment="1"/>
    <xf numFmtId="15" fontId="10" fillId="9" borderId="3" xfId="0" applyNumberFormat="1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10" fillId="9" borderId="3" xfId="0" applyFont="1" applyFill="1" applyBorder="1"/>
    <xf numFmtId="0" fontId="10" fillId="9" borderId="7" xfId="0" applyFont="1" applyFill="1" applyBorder="1"/>
    <xf numFmtId="44" fontId="12" fillId="0" borderId="16" xfId="0" applyNumberFormat="1" applyFont="1" applyBorder="1"/>
    <xf numFmtId="0" fontId="9" fillId="0" borderId="2" xfId="0" applyFont="1" applyBorder="1" applyAlignment="1">
      <alignment horizontal="center"/>
    </xf>
    <xf numFmtId="10" fontId="8" fillId="0" borderId="31" xfId="0" applyNumberFormat="1" applyFont="1" applyBorder="1"/>
    <xf numFmtId="44" fontId="42" fillId="8" borderId="0" xfId="0" applyNumberFormat="1" applyFont="1" applyFill="1" applyBorder="1" applyAlignment="1">
      <alignment vertical="center" wrapText="1"/>
    </xf>
    <xf numFmtId="44" fontId="38" fillId="8" borderId="10" xfId="0" applyNumberFormat="1" applyFont="1" applyFill="1" applyBorder="1"/>
    <xf numFmtId="44" fontId="43" fillId="5" borderId="6" xfId="0" applyNumberFormat="1" applyFont="1" applyFill="1" applyBorder="1" applyAlignment="1">
      <alignment horizontal="center"/>
    </xf>
    <xf numFmtId="44" fontId="38" fillId="5" borderId="1" xfId="0" applyNumberFormat="1" applyFont="1" applyFill="1" applyBorder="1" applyAlignment="1">
      <alignment horizontal="center" vertical="center"/>
    </xf>
    <xf numFmtId="44" fontId="43" fillId="5" borderId="6" xfId="0" applyNumberFormat="1" applyFont="1" applyFill="1" applyBorder="1"/>
    <xf numFmtId="44" fontId="43" fillId="0" borderId="10" xfId="0" applyNumberFormat="1" applyFont="1" applyBorder="1"/>
    <xf numFmtId="44" fontId="43" fillId="0" borderId="6" xfId="0" applyNumberFormat="1" applyFont="1" applyBorder="1"/>
    <xf numFmtId="44" fontId="43" fillId="0" borderId="0" xfId="0" applyNumberFormat="1" applyFont="1"/>
    <xf numFmtId="44" fontId="38" fillId="8" borderId="43" xfId="0" applyNumberFormat="1" applyFont="1" applyFill="1" applyBorder="1"/>
    <xf numFmtId="44" fontId="43" fillId="8" borderId="2" xfId="0" applyNumberFormat="1" applyFont="1" applyFill="1" applyBorder="1"/>
    <xf numFmtId="0" fontId="12" fillId="0" borderId="22" xfId="0" applyFont="1" applyBorder="1" applyAlignment="1">
      <alignment horizontal="center" wrapText="1"/>
    </xf>
    <xf numFmtId="44" fontId="12" fillId="0" borderId="3" xfId="0" applyNumberFormat="1" applyFont="1" applyBorder="1"/>
    <xf numFmtId="15" fontId="10" fillId="0" borderId="26" xfId="0" applyNumberFormat="1" applyFont="1" applyBorder="1" applyAlignment="1">
      <alignment horizontal="center" vertical="center"/>
    </xf>
    <xf numFmtId="44" fontId="10" fillId="0" borderId="25" xfId="0" applyNumberFormat="1" applyFont="1" applyBorder="1"/>
    <xf numFmtId="0" fontId="10" fillId="0" borderId="2" xfId="0" applyFont="1" applyBorder="1" applyAlignment="1">
      <alignment horizontal="center"/>
    </xf>
    <xf numFmtId="15" fontId="6" fillId="0" borderId="28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9" xfId="0" applyFont="1" applyBorder="1"/>
    <xf numFmtId="44" fontId="6" fillId="0" borderId="31" xfId="0" applyNumberFormat="1" applyFont="1" applyBorder="1"/>
    <xf numFmtId="44" fontId="39" fillId="0" borderId="0" xfId="0" applyNumberFormat="1" applyFont="1" applyFill="1" applyBorder="1"/>
    <xf numFmtId="0" fontId="39" fillId="0" borderId="0" xfId="0" applyFont="1" applyFill="1" applyBorder="1"/>
    <xf numFmtId="0" fontId="46" fillId="0" borderId="3" xfId="0" applyFont="1" applyBorder="1"/>
    <xf numFmtId="44" fontId="0" fillId="0" borderId="0" xfId="0" applyNumberFormat="1" applyFont="1"/>
    <xf numFmtId="0" fontId="0" fillId="0" borderId="28" xfId="0" applyFont="1" applyBorder="1" applyAlignment="1">
      <alignment horizontal="center"/>
    </xf>
    <xf numFmtId="44" fontId="48" fillId="0" borderId="10" xfId="0" applyNumberFormat="1" applyFont="1" applyBorder="1"/>
    <xf numFmtId="0" fontId="47" fillId="3" borderId="0" xfId="0" applyFont="1" applyFill="1"/>
    <xf numFmtId="0" fontId="10" fillId="3" borderId="0" xfId="0" applyFont="1" applyFill="1"/>
    <xf numFmtId="44" fontId="47" fillId="0" borderId="56" xfId="0" applyNumberFormat="1" applyFont="1" applyBorder="1"/>
    <xf numFmtId="0" fontId="0" fillId="0" borderId="47" xfId="0" applyFont="1" applyBorder="1" applyAlignment="1">
      <alignment horizontal="center"/>
    </xf>
    <xf numFmtId="0" fontId="4" fillId="0" borderId="3" xfId="0" applyFont="1" applyBorder="1"/>
    <xf numFmtId="44" fontId="0" fillId="0" borderId="18" xfId="0" applyNumberFormat="1" applyBorder="1" applyAlignment="1">
      <alignment horizontal="center" vertical="center"/>
    </xf>
    <xf numFmtId="44" fontId="0" fillId="0" borderId="18" xfId="0" applyNumberFormat="1" applyBorder="1" applyAlignment="1">
      <alignment horizontal="center" vertical="center" wrapText="1"/>
    </xf>
    <xf numFmtId="44" fontId="0" fillId="0" borderId="49" xfId="0" applyNumberFormat="1" applyBorder="1" applyAlignment="1">
      <alignment horizontal="center" vertical="center" wrapText="1"/>
    </xf>
    <xf numFmtId="15" fontId="50" fillId="0" borderId="9" xfId="0" applyNumberFormat="1" applyFont="1" applyFill="1" applyBorder="1" applyAlignment="1">
      <alignment horizontal="left" vertical="center"/>
    </xf>
    <xf numFmtId="0" fontId="51" fillId="0" borderId="8" xfId="0" applyFont="1" applyFill="1" applyBorder="1" applyAlignment="1">
      <alignment horizontal="center" vertical="center"/>
    </xf>
    <xf numFmtId="0" fontId="51" fillId="0" borderId="5" xfId="0" applyFont="1" applyFill="1" applyBorder="1"/>
    <xf numFmtId="15" fontId="51" fillId="0" borderId="7" xfId="0" applyNumberFormat="1" applyFont="1" applyFill="1" applyBorder="1" applyAlignment="1">
      <alignment horizontal="left" vertical="center"/>
    </xf>
    <xf numFmtId="0" fontId="51" fillId="0" borderId="0" xfId="0" applyFont="1" applyFill="1" applyBorder="1" applyAlignment="1">
      <alignment horizontal="center" vertical="center"/>
    </xf>
    <xf numFmtId="44" fontId="50" fillId="0" borderId="6" xfId="0" applyNumberFormat="1" applyFont="1" applyFill="1" applyBorder="1"/>
    <xf numFmtId="15" fontId="51" fillId="0" borderId="44" xfId="0" applyNumberFormat="1" applyFont="1" applyFill="1" applyBorder="1" applyAlignment="1">
      <alignment horizontal="left" vertical="center"/>
    </xf>
    <xf numFmtId="0" fontId="51" fillId="0" borderId="15" xfId="0" applyFont="1" applyFill="1" applyBorder="1" applyAlignment="1">
      <alignment horizontal="center" vertical="center"/>
    </xf>
    <xf numFmtId="44" fontId="50" fillId="0" borderId="38" xfId="0" applyNumberFormat="1" applyFont="1" applyFill="1" applyBorder="1"/>
    <xf numFmtId="44" fontId="51" fillId="0" borderId="3" xfId="0" applyNumberFormat="1" applyFont="1" applyBorder="1"/>
    <xf numFmtId="0" fontId="3" fillId="0" borderId="3" xfId="0" applyFont="1" applyBorder="1" applyAlignment="1">
      <alignment vertical="center"/>
    </xf>
    <xf numFmtId="44" fontId="7" fillId="0" borderId="3" xfId="0" applyNumberFormat="1" applyFont="1" applyBorder="1" applyAlignment="1">
      <alignment vertical="center"/>
    </xf>
    <xf numFmtId="44" fontId="7" fillId="0" borderId="6" xfId="0" applyNumberFormat="1" applyFont="1" applyBorder="1" applyAlignment="1">
      <alignment vertical="center"/>
    </xf>
    <xf numFmtId="44" fontId="7" fillId="0" borderId="49" xfId="0" applyNumberFormat="1" applyFont="1" applyBorder="1" applyAlignment="1">
      <alignment vertical="center"/>
    </xf>
    <xf numFmtId="0" fontId="3" fillId="0" borderId="3" xfId="0" applyFont="1" applyBorder="1" applyAlignment="1">
      <alignment horizontal="left" vertical="center" wrapText="1"/>
    </xf>
    <xf numFmtId="44" fontId="34" fillId="0" borderId="3" xfId="0" applyNumberFormat="1" applyFont="1" applyBorder="1" applyAlignment="1">
      <alignment vertical="center"/>
    </xf>
    <xf numFmtId="44" fontId="27" fillId="0" borderId="6" xfId="0" applyNumberFormat="1" applyFont="1" applyBorder="1" applyAlignment="1">
      <alignment vertical="center"/>
    </xf>
    <xf numFmtId="44" fontId="43" fillId="8" borderId="6" xfId="0" applyNumberFormat="1" applyFont="1" applyFill="1" applyBorder="1"/>
    <xf numFmtId="0" fontId="11" fillId="2" borderId="1" xfId="0" applyFont="1" applyFill="1" applyBorder="1" applyAlignment="1">
      <alignment horizontal="center" vertical="center" wrapText="1"/>
    </xf>
    <xf numFmtId="44" fontId="12" fillId="0" borderId="56" xfId="0" applyNumberFormat="1" applyFont="1" applyBorder="1" applyAlignment="1">
      <alignment vertical="center"/>
    </xf>
    <xf numFmtId="44" fontId="12" fillId="0" borderId="57" xfId="0" applyNumberFormat="1" applyFont="1" applyBorder="1" applyAlignment="1">
      <alignment vertical="center"/>
    </xf>
    <xf numFmtId="0" fontId="12" fillId="3" borderId="0" xfId="0" applyFont="1" applyFill="1" applyBorder="1" applyAlignment="1">
      <alignment horizontal="center"/>
    </xf>
    <xf numFmtId="0" fontId="35" fillId="0" borderId="35" xfId="0" applyFont="1" applyBorder="1" applyAlignment="1">
      <alignment horizontal="center" vertical="center" wrapText="1"/>
    </xf>
    <xf numFmtId="0" fontId="56" fillId="0" borderId="53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/>
    </xf>
    <xf numFmtId="0" fontId="12" fillId="5" borderId="23" xfId="0" applyFont="1" applyFill="1" applyBorder="1" applyAlignment="1">
      <alignment horizontal="center" vertical="center"/>
    </xf>
    <xf numFmtId="0" fontId="0" fillId="3" borderId="0" xfId="0" applyFont="1" applyFill="1" applyAlignment="1">
      <alignment vertical="center"/>
    </xf>
    <xf numFmtId="0" fontId="0" fillId="0" borderId="26" xfId="0" applyFont="1" applyBorder="1" applyAlignment="1">
      <alignment horizontal="center" vertical="center"/>
    </xf>
    <xf numFmtId="0" fontId="0" fillId="0" borderId="52" xfId="0" applyFont="1" applyBorder="1" applyAlignment="1">
      <alignment vertical="center"/>
    </xf>
    <xf numFmtId="44" fontId="52" fillId="5" borderId="1" xfId="0" applyNumberFormat="1" applyFont="1" applyFill="1" applyBorder="1" applyAlignment="1">
      <alignment vertical="center"/>
    </xf>
    <xf numFmtId="44" fontId="52" fillId="5" borderId="25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8" xfId="0" applyFont="1" applyBorder="1" applyAlignment="1">
      <alignment horizontal="center" vertical="center"/>
    </xf>
    <xf numFmtId="0" fontId="0" fillId="0" borderId="46" xfId="0" applyFont="1" applyBorder="1" applyAlignment="1">
      <alignment vertical="center"/>
    </xf>
    <xf numFmtId="44" fontId="52" fillId="5" borderId="62" xfId="0" applyNumberFormat="1" applyFont="1" applyFill="1" applyBorder="1" applyAlignment="1">
      <alignment vertical="center"/>
    </xf>
    <xf numFmtId="44" fontId="52" fillId="5" borderId="31" xfId="0" applyNumberFormat="1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44" fontId="15" fillId="0" borderId="10" xfId="0" applyNumberFormat="1" applyFont="1" applyBorder="1" applyAlignment="1">
      <alignment vertical="center"/>
    </xf>
    <xf numFmtId="44" fontId="15" fillId="5" borderId="10" xfId="0" applyNumberFormat="1" applyFont="1" applyFill="1" applyBorder="1" applyAlignment="1">
      <alignment vertical="center"/>
    </xf>
    <xf numFmtId="44" fontId="15" fillId="5" borderId="11" xfId="0" applyNumberFormat="1" applyFont="1" applyFill="1" applyBorder="1" applyAlignment="1">
      <alignment vertical="center"/>
    </xf>
    <xf numFmtId="0" fontId="12" fillId="3" borderId="0" xfId="0" applyFont="1" applyFill="1"/>
    <xf numFmtId="0" fontId="57" fillId="0" borderId="53" xfId="0" applyFont="1" applyBorder="1" applyAlignment="1">
      <alignment horizontal="center" vertical="center"/>
    </xf>
    <xf numFmtId="0" fontId="3" fillId="0" borderId="52" xfId="0" applyFont="1" applyBorder="1" applyAlignment="1">
      <alignment vertical="center"/>
    </xf>
    <xf numFmtId="0" fontId="0" fillId="0" borderId="52" xfId="0" applyFont="1" applyBorder="1" applyAlignment="1">
      <alignment vertical="center" wrapText="1"/>
    </xf>
    <xf numFmtId="0" fontId="3" fillId="0" borderId="46" xfId="0" applyFont="1" applyBorder="1" applyAlignment="1">
      <alignment vertical="center"/>
    </xf>
    <xf numFmtId="0" fontId="9" fillId="0" borderId="12" xfId="0" applyFont="1" applyFill="1" applyBorder="1" applyAlignment="1">
      <alignment vertical="center" wrapText="1"/>
    </xf>
    <xf numFmtId="44" fontId="21" fillId="0" borderId="10" xfId="0" applyNumberFormat="1" applyFont="1" applyBorder="1" applyAlignment="1">
      <alignment vertical="center"/>
    </xf>
    <xf numFmtId="44" fontId="21" fillId="5" borderId="17" xfId="0" applyNumberFormat="1" applyFont="1" applyFill="1" applyBorder="1" applyAlignment="1">
      <alignment vertical="center"/>
    </xf>
    <xf numFmtId="44" fontId="21" fillId="5" borderId="63" xfId="0" applyNumberFormat="1" applyFont="1" applyFill="1" applyBorder="1" applyAlignment="1">
      <alignment vertical="center"/>
    </xf>
    <xf numFmtId="0" fontId="10" fillId="0" borderId="12" xfId="0" applyFont="1" applyFill="1" applyBorder="1" applyAlignment="1">
      <alignment horizontal="left" vertical="center" wrapText="1"/>
    </xf>
    <xf numFmtId="44" fontId="52" fillId="0" borderId="10" xfId="0" applyNumberFormat="1" applyFont="1" applyBorder="1" applyAlignment="1">
      <alignment vertical="center"/>
    </xf>
    <xf numFmtId="44" fontId="52" fillId="5" borderId="17" xfId="0" applyNumberFormat="1" applyFont="1" applyFill="1" applyBorder="1" applyAlignment="1">
      <alignment vertical="center"/>
    </xf>
    <xf numFmtId="44" fontId="52" fillId="5" borderId="63" xfId="0" applyNumberFormat="1" applyFont="1" applyFill="1" applyBorder="1" applyAlignment="1">
      <alignment vertical="center"/>
    </xf>
    <xf numFmtId="0" fontId="9" fillId="0" borderId="12" xfId="0" applyFont="1" applyBorder="1" applyAlignment="1">
      <alignment horizontal="left" vertical="center"/>
    </xf>
    <xf numFmtId="44" fontId="21" fillId="0" borderId="10" xfId="0" applyNumberFormat="1" applyFont="1" applyBorder="1" applyAlignment="1">
      <alignment horizontal="left" vertical="center"/>
    </xf>
    <xf numFmtId="44" fontId="21" fillId="5" borderId="17" xfId="0" applyNumberFormat="1" applyFont="1" applyFill="1" applyBorder="1" applyAlignment="1">
      <alignment horizontal="left" vertical="center"/>
    </xf>
    <xf numFmtId="44" fontId="21" fillId="5" borderId="63" xfId="0" applyNumberFormat="1" applyFont="1" applyFill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44" fontId="15" fillId="0" borderId="10" xfId="0" applyNumberFormat="1" applyFont="1" applyBorder="1" applyAlignment="1">
      <alignment horizontal="center" vertical="center"/>
    </xf>
    <xf numFmtId="44" fontId="21" fillId="5" borderId="10" xfId="0" applyNumberFormat="1" applyFont="1" applyFill="1" applyBorder="1" applyAlignment="1">
      <alignment horizontal="center" vertical="center"/>
    </xf>
    <xf numFmtId="44" fontId="15" fillId="5" borderId="11" xfId="0" applyNumberFormat="1" applyFont="1" applyFill="1" applyBorder="1" applyAlignment="1">
      <alignment horizontal="center" vertical="center"/>
    </xf>
    <xf numFmtId="0" fontId="11" fillId="0" borderId="35" xfId="0" applyFont="1" applyBorder="1"/>
    <xf numFmtId="0" fontId="11" fillId="0" borderId="22" xfId="0" applyFont="1" applyBorder="1" applyAlignment="1">
      <alignment horizontal="center" vertical="center"/>
    </xf>
    <xf numFmtId="0" fontId="11" fillId="5" borderId="22" xfId="0" applyFont="1" applyFill="1" applyBorder="1" applyAlignment="1">
      <alignment horizontal="center" vertical="center"/>
    </xf>
    <xf numFmtId="0" fontId="11" fillId="5" borderId="23" xfId="0" applyFont="1" applyFill="1" applyBorder="1" applyAlignment="1">
      <alignment horizontal="center" vertical="center"/>
    </xf>
    <xf numFmtId="0" fontId="10" fillId="0" borderId="26" xfId="0" applyFont="1" applyBorder="1"/>
    <xf numFmtId="44" fontId="11" fillId="0" borderId="2" xfId="0" applyNumberFormat="1" applyFont="1" applyBorder="1"/>
    <xf numFmtId="44" fontId="10" fillId="5" borderId="2" xfId="0" applyNumberFormat="1" applyFont="1" applyFill="1" applyBorder="1"/>
    <xf numFmtId="44" fontId="10" fillId="5" borderId="25" xfId="0" applyNumberFormat="1" applyFont="1" applyFill="1" applyBorder="1"/>
    <xf numFmtId="0" fontId="10" fillId="0" borderId="26" xfId="0" applyFont="1" applyFill="1" applyBorder="1"/>
    <xf numFmtId="44" fontId="11" fillId="0" borderId="18" xfId="0" applyNumberFormat="1" applyFont="1" applyBorder="1"/>
    <xf numFmtId="0" fontId="10" fillId="0" borderId="64" xfId="0" applyFont="1" applyFill="1" applyBorder="1"/>
    <xf numFmtId="44" fontId="11" fillId="0" borderId="10" xfId="0" applyNumberFormat="1" applyFont="1" applyBorder="1"/>
    <xf numFmtId="44" fontId="10" fillId="5" borderId="62" xfId="0" applyNumberFormat="1" applyFont="1" applyFill="1" applyBorder="1"/>
    <xf numFmtId="44" fontId="10" fillId="5" borderId="31" xfId="0" applyNumberFormat="1" applyFont="1" applyFill="1" applyBorder="1"/>
    <xf numFmtId="0" fontId="5" fillId="0" borderId="52" xfId="0" applyFont="1" applyBorder="1"/>
    <xf numFmtId="0" fontId="5" fillId="0" borderId="9" xfId="0" applyFont="1" applyBorder="1"/>
    <xf numFmtId="0" fontId="4" fillId="0" borderId="9" xfId="0" applyFont="1" applyBorder="1"/>
    <xf numFmtId="0" fontId="4" fillId="0" borderId="46" xfId="0" applyFont="1" applyBorder="1"/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5" xfId="0" applyFont="1" applyBorder="1"/>
    <xf numFmtId="44" fontId="11" fillId="0" borderId="25" xfId="0" applyNumberFormat="1" applyFont="1" applyBorder="1" applyAlignment="1">
      <alignment vertical="center"/>
    </xf>
    <xf numFmtId="44" fontId="11" fillId="0" borderId="31" xfId="0" applyNumberFormat="1" applyFont="1" applyBorder="1" applyAlignment="1">
      <alignment vertical="center"/>
    </xf>
    <xf numFmtId="0" fontId="2" fillId="0" borderId="52" xfId="0" applyFont="1" applyBorder="1"/>
    <xf numFmtId="0" fontId="9" fillId="0" borderId="2" xfId="0" applyFont="1" applyBorder="1" applyAlignment="1">
      <alignment horizontal="center" vertical="center" wrapText="1"/>
    </xf>
    <xf numFmtId="44" fontId="1" fillId="0" borderId="6" xfId="0" applyNumberFormat="1" applyFont="1" applyBorder="1"/>
    <xf numFmtId="44" fontId="43" fillId="5" borderId="2" xfId="0" applyNumberFormat="1" applyFont="1" applyFill="1" applyBorder="1"/>
    <xf numFmtId="0" fontId="0" fillId="0" borderId="0" xfId="0" applyFont="1" applyAlignment="1">
      <alignment horizontal="center"/>
    </xf>
    <xf numFmtId="0" fontId="53" fillId="11" borderId="12" xfId="0" applyFont="1" applyFill="1" applyBorder="1" applyAlignment="1">
      <alignment horizontal="center" vertical="center"/>
    </xf>
    <xf numFmtId="0" fontId="53" fillId="11" borderId="13" xfId="0" applyFont="1" applyFill="1" applyBorder="1" applyAlignment="1">
      <alignment horizontal="center" vertical="center"/>
    </xf>
    <xf numFmtId="0" fontId="53" fillId="11" borderId="11" xfId="0" applyFont="1" applyFill="1" applyBorder="1" applyAlignment="1">
      <alignment horizontal="center" vertical="center"/>
    </xf>
    <xf numFmtId="0" fontId="11" fillId="8" borderId="32" xfId="0" applyFont="1" applyFill="1" applyBorder="1" applyAlignment="1">
      <alignment horizontal="center"/>
    </xf>
    <xf numFmtId="0" fontId="11" fillId="8" borderId="33" xfId="0" applyFont="1" applyFill="1" applyBorder="1" applyAlignment="1">
      <alignment horizontal="center"/>
    </xf>
    <xf numFmtId="0" fontId="11" fillId="8" borderId="59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9" fillId="4" borderId="3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9" fillId="4" borderId="45" xfId="0" applyFont="1" applyFill="1" applyBorder="1" applyAlignment="1">
      <alignment horizontal="center"/>
    </xf>
    <xf numFmtId="44" fontId="0" fillId="4" borderId="21" xfId="0" applyNumberFormat="1" applyFont="1" applyFill="1" applyBorder="1" applyAlignment="1">
      <alignment horizontal="center"/>
    </xf>
    <xf numFmtId="44" fontId="0" fillId="4" borderId="3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11" fillId="0" borderId="20" xfId="0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10" fontId="9" fillId="0" borderId="23" xfId="0" applyNumberFormat="1" applyFont="1" applyBorder="1" applyAlignment="1">
      <alignment horizontal="center" wrapText="1"/>
    </xf>
    <xf numFmtId="10" fontId="9" fillId="0" borderId="25" xfId="0" applyNumberFormat="1" applyFont="1" applyBorder="1" applyAlignment="1">
      <alignment horizont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44" fontId="0" fillId="3" borderId="0" xfId="0" applyNumberFormat="1" applyFont="1" applyFill="1" applyBorder="1" applyAlignment="1">
      <alignment horizontal="center"/>
    </xf>
    <xf numFmtId="0" fontId="19" fillId="0" borderId="21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44" fillId="8" borderId="19" xfId="0" applyFont="1" applyFill="1" applyBorder="1" applyAlignment="1">
      <alignment horizontal="center" vertical="center" wrapText="1"/>
    </xf>
    <xf numFmtId="0" fontId="44" fillId="8" borderId="54" xfId="0" applyFont="1" applyFill="1" applyBorder="1" applyAlignment="1">
      <alignment horizontal="center" vertical="center" wrapText="1"/>
    </xf>
    <xf numFmtId="0" fontId="0" fillId="3" borderId="33" xfId="0" applyFont="1" applyFill="1" applyBorder="1" applyAlignment="1">
      <alignment horizontal="center"/>
    </xf>
    <xf numFmtId="0" fontId="49" fillId="0" borderId="19" xfId="0" applyFont="1" applyBorder="1" applyAlignment="1">
      <alignment horizontal="center" vertical="center" wrapText="1"/>
    </xf>
    <xf numFmtId="0" fontId="49" fillId="0" borderId="55" xfId="0" applyFont="1" applyBorder="1" applyAlignment="1">
      <alignment horizontal="center" vertical="center" wrapText="1"/>
    </xf>
    <xf numFmtId="15" fontId="28" fillId="0" borderId="0" xfId="0" applyNumberFormat="1" applyFont="1" applyAlignment="1">
      <alignment horizontal="left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15" fontId="45" fillId="0" borderId="9" xfId="0" applyNumberFormat="1" applyFont="1" applyBorder="1" applyAlignment="1">
      <alignment horizontal="center" vertical="center"/>
    </xf>
    <xf numFmtId="15" fontId="45" fillId="0" borderId="5" xfId="0" applyNumberFormat="1" applyFont="1" applyBorder="1" applyAlignment="1">
      <alignment horizontal="center" vertical="center"/>
    </xf>
    <xf numFmtId="15" fontId="45" fillId="0" borderId="44" xfId="0" applyNumberFormat="1" applyFont="1" applyBorder="1" applyAlignment="1">
      <alignment horizontal="center" vertical="center"/>
    </xf>
    <xf numFmtId="15" fontId="45" fillId="0" borderId="38" xfId="0" applyNumberFormat="1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26" fillId="0" borderId="35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40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 wrapText="1"/>
    </xf>
    <xf numFmtId="44" fontId="0" fillId="0" borderId="25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4" fontId="12" fillId="0" borderId="19" xfId="0" applyNumberFormat="1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44" fontId="0" fillId="0" borderId="27" xfId="0" applyNumberFormat="1" applyBorder="1" applyAlignment="1">
      <alignment horizontal="center" vertical="center"/>
    </xf>
    <xf numFmtId="44" fontId="0" fillId="0" borderId="42" xfId="0" applyNumberForma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44" fontId="12" fillId="0" borderId="43" xfId="0" applyNumberFormat="1" applyFont="1" applyBorder="1" applyAlignment="1">
      <alignment horizontal="center" vertical="center" wrapText="1"/>
    </xf>
    <xf numFmtId="44" fontId="0" fillId="0" borderId="23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15" fontId="30" fillId="0" borderId="9" xfId="0" applyNumberFormat="1" applyFont="1" applyBorder="1" applyAlignment="1">
      <alignment horizontal="center" vertical="center" wrapText="1"/>
    </xf>
    <xf numFmtId="15" fontId="30" fillId="0" borderId="8" xfId="0" applyNumberFormat="1" applyFont="1" applyBorder="1" applyAlignment="1">
      <alignment horizontal="center" vertical="center" wrapText="1"/>
    </xf>
    <xf numFmtId="15" fontId="30" fillId="0" borderId="7" xfId="0" applyNumberFormat="1" applyFont="1" applyBorder="1" applyAlignment="1">
      <alignment horizontal="center" vertical="center" wrapText="1"/>
    </xf>
    <xf numFmtId="15" fontId="30" fillId="0" borderId="0" xfId="0" applyNumberFormat="1" applyFont="1" applyBorder="1" applyAlignment="1">
      <alignment horizontal="center" vertical="center" wrapText="1"/>
    </xf>
    <xf numFmtId="15" fontId="40" fillId="3" borderId="9" xfId="0" applyNumberFormat="1" applyFont="1" applyFill="1" applyBorder="1" applyAlignment="1">
      <alignment horizontal="left" vertical="center"/>
    </xf>
    <xf numFmtId="15" fontId="40" fillId="3" borderId="8" xfId="0" applyNumberFormat="1" applyFont="1" applyFill="1" applyBorder="1" applyAlignment="1">
      <alignment horizontal="left" vertical="center"/>
    </xf>
    <xf numFmtId="15" fontId="40" fillId="3" borderId="5" xfId="0" applyNumberFormat="1" applyFont="1" applyFill="1" applyBorder="1" applyAlignment="1">
      <alignment horizontal="left" vertical="center"/>
    </xf>
    <xf numFmtId="44" fontId="12" fillId="8" borderId="18" xfId="0" applyNumberFormat="1" applyFont="1" applyFill="1" applyBorder="1" applyAlignment="1">
      <alignment horizontal="center" vertical="center" wrapText="1"/>
    </xf>
    <xf numFmtId="44" fontId="12" fillId="8" borderId="3" xfId="0" applyNumberFormat="1" applyFont="1" applyFill="1" applyBorder="1" applyAlignment="1">
      <alignment horizontal="center" vertical="center" wrapText="1"/>
    </xf>
    <xf numFmtId="44" fontId="31" fillId="7" borderId="0" xfId="0" applyNumberFormat="1" applyFont="1" applyFill="1" applyBorder="1" applyAlignment="1">
      <alignment horizontal="center" vertical="center" wrapText="1"/>
    </xf>
    <xf numFmtId="44" fontId="31" fillId="7" borderId="6" xfId="0" applyNumberFormat="1" applyFont="1" applyFill="1" applyBorder="1" applyAlignment="1">
      <alignment horizontal="center" vertical="center" wrapText="1"/>
    </xf>
    <xf numFmtId="44" fontId="31" fillId="7" borderId="14" xfId="0" applyNumberFormat="1" applyFont="1" applyFill="1" applyBorder="1" applyAlignment="1">
      <alignment horizontal="center" vertical="center" wrapText="1"/>
    </xf>
    <xf numFmtId="44" fontId="31" fillId="7" borderId="45" xfId="0" applyNumberFormat="1" applyFont="1" applyFill="1" applyBorder="1" applyAlignment="1">
      <alignment horizontal="center" vertical="center" wrapText="1"/>
    </xf>
    <xf numFmtId="15" fontId="30" fillId="0" borderId="2" xfId="0" applyNumberFormat="1" applyFont="1" applyBorder="1" applyAlignment="1">
      <alignment horizontal="center" vertical="center" wrapText="1"/>
    </xf>
    <xf numFmtId="44" fontId="12" fillId="8" borderId="4" xfId="0" applyNumberFormat="1" applyFont="1" applyFill="1" applyBorder="1" applyAlignment="1">
      <alignment horizontal="center" vertical="center" wrapText="1"/>
    </xf>
    <xf numFmtId="15" fontId="10" fillId="10" borderId="0" xfId="0" applyNumberFormat="1" applyFont="1" applyFill="1" applyBorder="1" applyAlignment="1">
      <alignment horizontal="center" vertical="center"/>
    </xf>
    <xf numFmtId="0" fontId="37" fillId="0" borderId="35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10" fontId="37" fillId="0" borderId="23" xfId="0" applyNumberFormat="1" applyFont="1" applyBorder="1" applyAlignment="1">
      <alignment horizontal="center" vertical="center" wrapText="1"/>
    </xf>
    <xf numFmtId="10" fontId="37" fillId="0" borderId="27" xfId="0" applyNumberFormat="1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/>
    </xf>
    <xf numFmtId="0" fontId="12" fillId="0" borderId="21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44" fontId="36" fillId="0" borderId="26" xfId="0" applyNumberFormat="1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0" fontId="36" fillId="0" borderId="23" xfId="0" applyNumberFormat="1" applyFont="1" applyBorder="1" applyAlignment="1">
      <alignment horizontal="center" vertical="center"/>
    </xf>
    <xf numFmtId="10" fontId="36" fillId="0" borderId="25" xfId="0" applyNumberFormat="1" applyFont="1" applyBorder="1" applyAlignment="1">
      <alignment horizontal="center" vertical="center"/>
    </xf>
    <xf numFmtId="10" fontId="36" fillId="0" borderId="31" xfId="0" applyNumberFormat="1" applyFont="1" applyBorder="1" applyAlignment="1">
      <alignment horizontal="center" vertical="center"/>
    </xf>
    <xf numFmtId="10" fontId="36" fillId="0" borderId="40" xfId="0" applyNumberFormat="1" applyFont="1" applyBorder="1" applyAlignment="1">
      <alignment horizontal="center" vertical="center"/>
    </xf>
    <xf numFmtId="44" fontId="36" fillId="0" borderId="35" xfId="0" applyNumberFormat="1" applyFont="1" applyBorder="1" applyAlignment="1">
      <alignment horizontal="center" vertical="center"/>
    </xf>
    <xf numFmtId="0" fontId="36" fillId="0" borderId="26" xfId="0" applyFont="1" applyBorder="1" applyAlignment="1">
      <alignment horizontal="center" vertical="center"/>
    </xf>
    <xf numFmtId="44" fontId="36" fillId="0" borderId="24" xfId="0" applyNumberFormat="1" applyFont="1" applyBorder="1" applyAlignment="1">
      <alignment horizontal="center" vertical="center"/>
    </xf>
    <xf numFmtId="44" fontId="12" fillId="5" borderId="26" xfId="0" applyNumberFormat="1" applyFont="1" applyFill="1" applyBorder="1" applyAlignment="1">
      <alignment horizontal="center" vertical="center"/>
    </xf>
    <xf numFmtId="44" fontId="12" fillId="5" borderId="28" xfId="0" applyNumberFormat="1" applyFont="1" applyFill="1" applyBorder="1" applyAlignment="1">
      <alignment horizontal="center" vertical="center"/>
    </xf>
    <xf numFmtId="44" fontId="38" fillId="5" borderId="25" xfId="0" applyNumberFormat="1" applyFont="1" applyFill="1" applyBorder="1" applyAlignment="1">
      <alignment horizontal="center" vertical="center"/>
    </xf>
    <xf numFmtId="44" fontId="38" fillId="5" borderId="31" xfId="0" applyNumberFormat="1" applyFont="1" applyFill="1" applyBorder="1" applyAlignment="1">
      <alignment horizontal="center" vertical="center"/>
    </xf>
    <xf numFmtId="44" fontId="38" fillId="5" borderId="40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44" fontId="12" fillId="5" borderId="35" xfId="0" applyNumberFormat="1" applyFont="1" applyFill="1" applyBorder="1" applyAlignment="1">
      <alignment horizontal="center" vertical="center" wrapText="1"/>
    </xf>
    <xf numFmtId="44" fontId="12" fillId="5" borderId="26" xfId="0" applyNumberFormat="1" applyFont="1" applyFill="1" applyBorder="1" applyAlignment="1">
      <alignment horizontal="center" vertical="center" wrapText="1"/>
    </xf>
    <xf numFmtId="15" fontId="9" fillId="5" borderId="35" xfId="0" applyNumberFormat="1" applyFont="1" applyFill="1" applyBorder="1" applyAlignment="1">
      <alignment horizontal="center" vertical="center"/>
    </xf>
    <xf numFmtId="0" fontId="9" fillId="5" borderId="47" xfId="0" applyFont="1" applyFill="1" applyBorder="1" applyAlignment="1">
      <alignment horizontal="center" vertical="center"/>
    </xf>
    <xf numFmtId="15" fontId="9" fillId="5" borderId="23" xfId="0" applyNumberFormat="1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44" fontId="12" fillId="5" borderId="23" xfId="0" applyNumberFormat="1" applyFont="1" applyFill="1" applyBorder="1" applyAlignment="1">
      <alignment horizontal="center" vertical="center"/>
    </xf>
    <xf numFmtId="44" fontId="12" fillId="5" borderId="25" xfId="0" applyNumberFormat="1" applyFont="1" applyFill="1" applyBorder="1" applyAlignment="1">
      <alignment horizontal="center" vertical="center"/>
    </xf>
    <xf numFmtId="0" fontId="0" fillId="0" borderId="35" xfId="0" applyFont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44" fontId="12" fillId="5" borderId="24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2F000000}"/>
  </cellStyles>
  <dxfs count="20"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FFB9B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0</xdr:colOff>
      <xdr:row>3</xdr:row>
      <xdr:rowOff>190500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2ACBE6D2-8297-441A-83D6-7539DA3CD672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486400" cy="78486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30480</xdr:colOff>
      <xdr:row>0</xdr:row>
      <xdr:rowOff>144780</xdr:rowOff>
    </xdr:from>
    <xdr:to>
      <xdr:col>2</xdr:col>
      <xdr:colOff>15512</xdr:colOff>
      <xdr:row>3</xdr:row>
      <xdr:rowOff>68580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80A36DE5-7F52-4360-A0E4-B9F5A488E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83820</xdr:rowOff>
    </xdr:from>
    <xdr:to>
      <xdr:col>5</xdr:col>
      <xdr:colOff>175260</xdr:colOff>
      <xdr:row>3</xdr:row>
      <xdr:rowOff>175260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FB7A9FE-2180-4D47-9D35-55CFB2AAD2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83820"/>
          <a:ext cx="390144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541020</xdr:colOff>
      <xdr:row>0</xdr:row>
      <xdr:rowOff>144780</xdr:rowOff>
    </xdr:from>
    <xdr:to>
      <xdr:col>6</xdr:col>
      <xdr:colOff>335552</xdr:colOff>
      <xdr:row>3</xdr:row>
      <xdr:rowOff>68580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C607118E-46C1-414F-AE67-6B659E4B6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144780"/>
          <a:ext cx="747032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777240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DA9D001-A544-4C1D-A08F-EFE5BE718CD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51510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68580</xdr:colOff>
      <xdr:row>0</xdr:row>
      <xdr:rowOff>190500</xdr:rowOff>
    </xdr:from>
    <xdr:to>
      <xdr:col>9</xdr:col>
      <xdr:colOff>716552</xdr:colOff>
      <xdr:row>3</xdr:row>
      <xdr:rowOff>121920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66C9AC15-9DB9-4C33-8157-7197AEAD6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452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0</xdr:row>
      <xdr:rowOff>190500</xdr:rowOff>
    </xdr:from>
    <xdr:to>
      <xdr:col>2</xdr:col>
      <xdr:colOff>198392</xdr:colOff>
      <xdr:row>3</xdr:row>
      <xdr:rowOff>121920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35CD487D-2A19-4B87-B067-E72594C8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579120</xdr:colOff>
      <xdr:row>0</xdr:row>
      <xdr:rowOff>137160</xdr:rowOff>
    </xdr:from>
    <xdr:to>
      <xdr:col>7</xdr:col>
      <xdr:colOff>175260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F5B72F-0A12-4C22-9DB9-ED258C058C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3480" y="13716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6</xdr:col>
      <xdr:colOff>0</xdr:colOff>
      <xdr:row>5</xdr:row>
      <xdr:rowOff>30480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41316CB-4C54-43B0-A30C-0D7786D4FC51}"/>
            </a:ext>
          </a:extLst>
        </xdr:cNvPr>
        <xdr:cNvSpPr txBox="1">
          <a:spLocks noChangeArrowheads="1"/>
        </xdr:cNvSpPr>
      </xdr:nvSpPr>
      <xdr:spPr bwMode="auto">
        <a:xfrm>
          <a:off x="0" y="68580"/>
          <a:ext cx="579882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175260</xdr:colOff>
      <xdr:row>0</xdr:row>
      <xdr:rowOff>190500</xdr:rowOff>
    </xdr:from>
    <xdr:to>
      <xdr:col>5</xdr:col>
      <xdr:colOff>350520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F47BC3-9AA4-47F9-BE2E-083F88C524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" y="19050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68580</xdr:colOff>
      <xdr:row>1</xdr:row>
      <xdr:rowOff>68580</xdr:rowOff>
    </xdr:from>
    <xdr:to>
      <xdr:col>1</xdr:col>
      <xdr:colOff>145052</xdr:colOff>
      <xdr:row>4</xdr:row>
      <xdr:rowOff>0</xdr:rowOff>
    </xdr:to>
    <xdr:pic>
      <xdr:nvPicPr>
        <xdr:cNvPr id="6" name="Picture 5" descr="East Riding Of Yorkshire.svg">
          <a:extLst>
            <a:ext uri="{FF2B5EF4-FFF2-40B4-BE49-F238E27FC236}">
              <a16:creationId xmlns:a16="http://schemas.microsoft.com/office/drawing/2014/main" id="{ABF771FD-EE72-4174-B8C0-40C3EA522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2667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411480</xdr:colOff>
      <xdr:row>46</xdr:row>
      <xdr:rowOff>60960</xdr:rowOff>
    </xdr:from>
    <xdr:to>
      <xdr:col>3</xdr:col>
      <xdr:colOff>434340</xdr:colOff>
      <xdr:row>47</xdr:row>
      <xdr:rowOff>304799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B15021B-E6F3-4845-A0D0-E14DA4867CA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240" y="9044940"/>
          <a:ext cx="1150620" cy="4419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632460</xdr:colOff>
      <xdr:row>0</xdr:row>
      <xdr:rowOff>22860</xdr:rowOff>
    </xdr:from>
    <xdr:to>
      <xdr:col>3</xdr:col>
      <xdr:colOff>1043940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E876E0-F2E0-4EED-B6A5-CC66B5177F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2286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15240</xdr:colOff>
      <xdr:row>0</xdr:row>
      <xdr:rowOff>38100</xdr:rowOff>
    </xdr:from>
    <xdr:to>
      <xdr:col>0</xdr:col>
      <xdr:colOff>651238</xdr:colOff>
      <xdr:row>1</xdr:row>
      <xdr:rowOff>274320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C506AC39-0295-4F6C-B619-F80EB7151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810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15240</xdr:rowOff>
    </xdr:from>
    <xdr:to>
      <xdr:col>3</xdr:col>
      <xdr:colOff>601980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153C40-A281-4296-A07F-D2BAA7CCFB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524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198120</xdr:colOff>
      <xdr:row>0</xdr:row>
      <xdr:rowOff>45720</xdr:rowOff>
    </xdr:from>
    <xdr:to>
      <xdr:col>1</xdr:col>
      <xdr:colOff>11158</xdr:colOff>
      <xdr:row>1</xdr:row>
      <xdr:rowOff>281940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76AA55F9-A67A-4F09-9E78-CD9AF564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4572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7620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C511EED-41DA-4CE8-BE78-48CFDB02E497}"/>
            </a:ext>
          </a:extLst>
        </xdr:cNvPr>
        <xdr:cNvSpPr txBox="1">
          <a:spLocks noChangeArrowheads="1"/>
        </xdr:cNvSpPr>
      </xdr:nvSpPr>
      <xdr:spPr bwMode="auto">
        <a:xfrm>
          <a:off x="137160" y="0"/>
          <a:ext cx="544068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762000</xdr:colOff>
      <xdr:row>1</xdr:row>
      <xdr:rowOff>7620</xdr:rowOff>
    </xdr:from>
    <xdr:to>
      <xdr:col>6</xdr:col>
      <xdr:colOff>678452</xdr:colOff>
      <xdr:row>3</xdr:row>
      <xdr:rowOff>137160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003C152B-9A8B-4281-A413-FBC6F194A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5360" y="20574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1</xdr:row>
      <xdr:rowOff>15240</xdr:rowOff>
    </xdr:from>
    <xdr:to>
      <xdr:col>2</xdr:col>
      <xdr:colOff>343172</xdr:colOff>
      <xdr:row>3</xdr:row>
      <xdr:rowOff>144780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689676A2-B389-4C82-8AB7-F06CBA78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1336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464820</xdr:colOff>
      <xdr:row>0</xdr:row>
      <xdr:rowOff>137160</xdr:rowOff>
    </xdr:from>
    <xdr:to>
      <xdr:col>5</xdr:col>
      <xdr:colOff>342900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D1A52A-83C6-487C-90F2-383CE894189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" y="137160"/>
          <a:ext cx="358902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71613-0259-44A2-9DB6-B90027960FDC}">
  <dimension ref="A1:G44"/>
  <sheetViews>
    <sheetView workbookViewId="0">
      <selection activeCell="I12" sqref="I12"/>
    </sheetView>
  </sheetViews>
  <sheetFormatPr defaultColWidth="7.8984375" defaultRowHeight="15.6" x14ac:dyDescent="0.3"/>
  <cols>
    <col min="1" max="1" width="4" style="24" customWidth="1"/>
    <col min="2" max="2" width="6" style="29" customWidth="1"/>
    <col min="3" max="3" width="21.3984375" style="24" customWidth="1"/>
    <col min="4" max="4" width="11.09765625" style="70" customWidth="1"/>
    <col min="5" max="5" width="12.3984375" style="24" customWidth="1"/>
    <col min="6" max="6" width="12.5" style="24" customWidth="1"/>
    <col min="7" max="7" width="4.59765625" style="24" customWidth="1"/>
    <col min="8" max="16384" width="7.8984375" style="24"/>
  </cols>
  <sheetData>
    <row r="1" spans="1:7" x14ac:dyDescent="0.3">
      <c r="A1" s="257"/>
    </row>
    <row r="2" spans="1:7" x14ac:dyDescent="0.3">
      <c r="A2" s="257"/>
    </row>
    <row r="3" spans="1:7" x14ac:dyDescent="0.3">
      <c r="A3" s="257"/>
    </row>
    <row r="4" spans="1:7" ht="16.2" thickBot="1" x14ac:dyDescent="0.35">
      <c r="A4" s="257"/>
    </row>
    <row r="5" spans="1:7" ht="29.4" thickBot="1" x14ac:dyDescent="0.35">
      <c r="A5" s="258" t="s">
        <v>131</v>
      </c>
      <c r="B5" s="259"/>
      <c r="C5" s="259"/>
      <c r="D5" s="259"/>
      <c r="E5" s="259"/>
      <c r="F5" s="259"/>
      <c r="G5" s="260"/>
    </row>
    <row r="6" spans="1:7" ht="4.2" customHeight="1" thickBot="1" x14ac:dyDescent="0.55000000000000004">
      <c r="A6" s="30"/>
      <c r="B6" s="41"/>
      <c r="C6" s="41"/>
      <c r="D6" s="188"/>
      <c r="E6" s="41"/>
      <c r="F6" s="41"/>
      <c r="G6" s="41"/>
    </row>
    <row r="7" spans="1:7" ht="19.2" customHeight="1" thickBot="1" x14ac:dyDescent="0.55000000000000004">
      <c r="A7" s="30"/>
      <c r="B7" s="41"/>
      <c r="C7" s="41"/>
      <c r="D7" s="261" t="s">
        <v>132</v>
      </c>
      <c r="E7" s="262"/>
      <c r="F7" s="263"/>
      <c r="G7" s="41"/>
    </row>
    <row r="8" spans="1:7" ht="22.8" customHeight="1" x14ac:dyDescent="0.3">
      <c r="A8" s="30"/>
      <c r="B8" s="189" t="s">
        <v>17</v>
      </c>
      <c r="C8" s="190" t="s">
        <v>12</v>
      </c>
      <c r="D8" s="191" t="s">
        <v>133</v>
      </c>
      <c r="E8" s="192" t="s">
        <v>112</v>
      </c>
      <c r="F8" s="193" t="s">
        <v>134</v>
      </c>
      <c r="G8" s="30"/>
    </row>
    <row r="9" spans="1:7" s="199" customFormat="1" ht="18.600000000000001" customHeight="1" x14ac:dyDescent="0.3">
      <c r="A9" s="194"/>
      <c r="B9" s="195" t="s">
        <v>18</v>
      </c>
      <c r="C9" s="196" t="s">
        <v>59</v>
      </c>
      <c r="D9" s="186">
        <v>10000</v>
      </c>
      <c r="E9" s="197">
        <v>7950</v>
      </c>
      <c r="F9" s="198">
        <v>25959</v>
      </c>
      <c r="G9" s="194"/>
    </row>
    <row r="10" spans="1:7" s="199" customFormat="1" ht="18.600000000000001" customHeight="1" x14ac:dyDescent="0.3">
      <c r="A10" s="194"/>
      <c r="B10" s="195" t="s">
        <v>19</v>
      </c>
      <c r="C10" s="196" t="s">
        <v>83</v>
      </c>
      <c r="D10" s="186">
        <v>400</v>
      </c>
      <c r="E10" s="197">
        <v>738.96</v>
      </c>
      <c r="F10" s="198">
        <v>1298.78</v>
      </c>
      <c r="G10" s="194"/>
    </row>
    <row r="11" spans="1:7" s="199" customFormat="1" ht="18.600000000000001" customHeight="1" thickBot="1" x14ac:dyDescent="0.35">
      <c r="A11" s="194"/>
      <c r="B11" s="200" t="s">
        <v>20</v>
      </c>
      <c r="C11" s="201" t="s">
        <v>87</v>
      </c>
      <c r="D11" s="187">
        <v>50</v>
      </c>
      <c r="E11" s="202">
        <v>38.4</v>
      </c>
      <c r="F11" s="203">
        <v>488.5</v>
      </c>
      <c r="G11" s="194"/>
    </row>
    <row r="12" spans="1:7" s="199" customFormat="1" ht="18.600000000000001" customHeight="1" thickBot="1" x14ac:dyDescent="0.35">
      <c r="A12" s="194"/>
      <c r="B12" s="204"/>
      <c r="C12" s="205" t="s">
        <v>135</v>
      </c>
      <c r="D12" s="206">
        <f>SUM(D9:D11)</f>
        <v>10450</v>
      </c>
      <c r="E12" s="207">
        <f>SUM(E9:E11)</f>
        <v>8727.3599999999988</v>
      </c>
      <c r="F12" s="208">
        <f>SUM(F9:F11)</f>
        <v>27746.28</v>
      </c>
      <c r="G12" s="194"/>
    </row>
    <row r="13" spans="1:7" ht="7.2" customHeight="1" thickBot="1" x14ac:dyDescent="0.35">
      <c r="A13" s="30"/>
      <c r="B13" s="30"/>
      <c r="C13" s="30"/>
      <c r="D13" s="209"/>
      <c r="E13" s="30"/>
      <c r="F13" s="30"/>
      <c r="G13" s="30"/>
    </row>
    <row r="14" spans="1:7" ht="23.4" customHeight="1" x14ac:dyDescent="0.3">
      <c r="A14" s="30"/>
      <c r="B14" s="189" t="s">
        <v>17</v>
      </c>
      <c r="C14" s="210" t="s">
        <v>136</v>
      </c>
      <c r="D14" s="191" t="s">
        <v>133</v>
      </c>
      <c r="E14" s="192" t="s">
        <v>112</v>
      </c>
      <c r="F14" s="193" t="s">
        <v>134</v>
      </c>
      <c r="G14" s="30"/>
    </row>
    <row r="15" spans="1:7" ht="18" customHeight="1" x14ac:dyDescent="0.3">
      <c r="A15" s="30"/>
      <c r="B15" s="42" t="s">
        <v>21</v>
      </c>
      <c r="C15" s="211" t="s">
        <v>55</v>
      </c>
      <c r="D15" s="186">
        <v>180</v>
      </c>
      <c r="E15" s="197">
        <v>169.3</v>
      </c>
      <c r="F15" s="198">
        <v>160.86000000000001</v>
      </c>
      <c r="G15" s="30"/>
    </row>
    <row r="16" spans="1:7" ht="18" customHeight="1" x14ac:dyDescent="0.3">
      <c r="A16" s="30"/>
      <c r="B16" s="42" t="s">
        <v>22</v>
      </c>
      <c r="C16" s="211" t="s">
        <v>11</v>
      </c>
      <c r="D16" s="186">
        <v>225</v>
      </c>
      <c r="E16" s="197">
        <v>225</v>
      </c>
      <c r="F16" s="198">
        <v>218</v>
      </c>
      <c r="G16" s="30"/>
    </row>
    <row r="17" spans="1:7" ht="18" customHeight="1" x14ac:dyDescent="0.3">
      <c r="A17" s="30"/>
      <c r="B17" s="42" t="s">
        <v>23</v>
      </c>
      <c r="C17" s="211" t="s">
        <v>65</v>
      </c>
      <c r="D17" s="186">
        <v>250</v>
      </c>
      <c r="E17" s="197">
        <v>250</v>
      </c>
      <c r="F17" s="198">
        <v>250</v>
      </c>
      <c r="G17" s="30"/>
    </row>
    <row r="18" spans="1:7" ht="18" customHeight="1" x14ac:dyDescent="0.3">
      <c r="A18" s="30"/>
      <c r="B18" s="42" t="s">
        <v>24</v>
      </c>
      <c r="C18" s="211" t="s">
        <v>66</v>
      </c>
      <c r="D18" s="186">
        <v>310</v>
      </c>
      <c r="E18" s="197">
        <v>295</v>
      </c>
      <c r="F18" s="198">
        <v>286.69</v>
      </c>
      <c r="G18" s="30"/>
    </row>
    <row r="19" spans="1:7" ht="18" customHeight="1" x14ac:dyDescent="0.3">
      <c r="A19" s="30"/>
      <c r="B19" s="42" t="s">
        <v>25</v>
      </c>
      <c r="C19" s="196" t="s">
        <v>137</v>
      </c>
      <c r="D19" s="186">
        <v>200</v>
      </c>
      <c r="E19" s="197">
        <v>60</v>
      </c>
      <c r="F19" s="198">
        <v>184.8</v>
      </c>
      <c r="G19" s="30"/>
    </row>
    <row r="20" spans="1:7" ht="23.4" customHeight="1" x14ac:dyDescent="0.3">
      <c r="A20" s="30"/>
      <c r="B20" s="42" t="s">
        <v>26</v>
      </c>
      <c r="C20" s="212" t="s">
        <v>138</v>
      </c>
      <c r="D20" s="186">
        <f>D44</f>
        <v>3253.6</v>
      </c>
      <c r="E20" s="197">
        <v>1400</v>
      </c>
      <c r="F20" s="198">
        <v>452.59</v>
      </c>
      <c r="G20" s="30"/>
    </row>
    <row r="21" spans="1:7" ht="19.2" customHeight="1" x14ac:dyDescent="0.3">
      <c r="A21" s="30"/>
      <c r="B21" s="42" t="s">
        <v>27</v>
      </c>
      <c r="C21" s="211" t="s">
        <v>84</v>
      </c>
      <c r="D21" s="186">
        <v>0</v>
      </c>
      <c r="E21" s="197">
        <v>3200</v>
      </c>
      <c r="F21" s="198">
        <v>0</v>
      </c>
      <c r="G21" s="30"/>
    </row>
    <row r="22" spans="1:7" ht="19.2" customHeight="1" x14ac:dyDescent="0.3">
      <c r="A22" s="30"/>
      <c r="B22" s="42" t="s">
        <v>28</v>
      </c>
      <c r="C22" s="211" t="s">
        <v>86</v>
      </c>
      <c r="D22" s="186">
        <v>75</v>
      </c>
      <c r="E22" s="197">
        <v>50</v>
      </c>
      <c r="F22" s="198">
        <v>47.3</v>
      </c>
      <c r="G22" s="30"/>
    </row>
    <row r="23" spans="1:7" ht="19.2" customHeight="1" x14ac:dyDescent="0.3">
      <c r="A23" s="30"/>
      <c r="B23" s="42" t="s">
        <v>29</v>
      </c>
      <c r="C23" s="211" t="s">
        <v>61</v>
      </c>
      <c r="D23" s="186">
        <v>100</v>
      </c>
      <c r="E23" s="197">
        <v>100</v>
      </c>
      <c r="F23" s="198">
        <v>0</v>
      </c>
      <c r="G23" s="30"/>
    </row>
    <row r="24" spans="1:7" ht="19.2" customHeight="1" x14ac:dyDescent="0.3">
      <c r="A24" s="30"/>
      <c r="B24" s="42" t="s">
        <v>30</v>
      </c>
      <c r="C24" s="211" t="s">
        <v>81</v>
      </c>
      <c r="D24" s="186">
        <v>1663.44</v>
      </c>
      <c r="E24" s="197">
        <v>1663.44</v>
      </c>
      <c r="F24" s="198">
        <v>3063.44</v>
      </c>
      <c r="G24" s="30"/>
    </row>
    <row r="25" spans="1:7" ht="19.2" customHeight="1" x14ac:dyDescent="0.3">
      <c r="A25" s="30"/>
      <c r="B25" s="42" t="s">
        <v>31</v>
      </c>
      <c r="C25" s="211" t="s">
        <v>74</v>
      </c>
      <c r="D25" s="186">
        <v>200</v>
      </c>
      <c r="E25" s="197">
        <v>200</v>
      </c>
      <c r="F25" s="198">
        <v>293.89999999999998</v>
      </c>
      <c r="G25" s="30"/>
    </row>
    <row r="26" spans="1:7" ht="19.2" customHeight="1" x14ac:dyDescent="0.3">
      <c r="A26" s="30"/>
      <c r="B26" s="42" t="s">
        <v>68</v>
      </c>
      <c r="C26" s="211" t="s">
        <v>62</v>
      </c>
      <c r="D26" s="186">
        <v>100</v>
      </c>
      <c r="E26" s="197">
        <v>100</v>
      </c>
      <c r="F26" s="198">
        <v>0</v>
      </c>
      <c r="G26" s="30"/>
    </row>
    <row r="27" spans="1:7" ht="19.2" customHeight="1" x14ac:dyDescent="0.3">
      <c r="A27" s="30"/>
      <c r="B27" s="42" t="s">
        <v>69</v>
      </c>
      <c r="C27" s="196" t="s">
        <v>139</v>
      </c>
      <c r="D27" s="186">
        <v>100</v>
      </c>
      <c r="E27" s="197">
        <v>100</v>
      </c>
      <c r="F27" s="198">
        <v>71.989999999999995</v>
      </c>
      <c r="G27" s="30"/>
    </row>
    <row r="28" spans="1:7" ht="19.2" customHeight="1" x14ac:dyDescent="0.3">
      <c r="A28" s="30"/>
      <c r="B28" s="42" t="s">
        <v>70</v>
      </c>
      <c r="C28" s="211" t="s">
        <v>75</v>
      </c>
      <c r="D28" s="186">
        <v>100</v>
      </c>
      <c r="E28" s="197">
        <v>100</v>
      </c>
      <c r="F28" s="198">
        <v>1</v>
      </c>
      <c r="G28" s="30"/>
    </row>
    <row r="29" spans="1:7" ht="19.2" customHeight="1" x14ac:dyDescent="0.3">
      <c r="A29" s="30"/>
      <c r="B29" s="42" t="s">
        <v>71</v>
      </c>
      <c r="C29" s="211" t="s">
        <v>64</v>
      </c>
      <c r="D29" s="186">
        <v>200</v>
      </c>
      <c r="E29" s="197">
        <v>360</v>
      </c>
      <c r="F29" s="198">
        <v>384</v>
      </c>
      <c r="G29" s="30"/>
    </row>
    <row r="30" spans="1:7" ht="19.2" customHeight="1" x14ac:dyDescent="0.3">
      <c r="A30" s="30"/>
      <c r="B30" s="42" t="s">
        <v>72</v>
      </c>
      <c r="C30" s="211" t="s">
        <v>76</v>
      </c>
      <c r="D30" s="186">
        <v>45</v>
      </c>
      <c r="E30" s="197">
        <v>50</v>
      </c>
      <c r="F30" s="198">
        <v>0</v>
      </c>
      <c r="G30" s="30"/>
    </row>
    <row r="31" spans="1:7" ht="19.2" customHeight="1" x14ac:dyDescent="0.3">
      <c r="A31" s="30"/>
      <c r="B31" s="42" t="s">
        <v>77</v>
      </c>
      <c r="C31" s="211" t="s">
        <v>79</v>
      </c>
      <c r="D31" s="186">
        <v>75</v>
      </c>
      <c r="E31" s="197">
        <v>0</v>
      </c>
      <c r="F31" s="198">
        <v>0</v>
      </c>
      <c r="G31" s="30"/>
    </row>
    <row r="32" spans="1:7" ht="19.2" customHeight="1" thickBot="1" x14ac:dyDescent="0.35">
      <c r="A32" s="30"/>
      <c r="B32" s="157" t="s">
        <v>78</v>
      </c>
      <c r="C32" s="213" t="s">
        <v>104</v>
      </c>
      <c r="D32" s="187">
        <v>0</v>
      </c>
      <c r="E32" s="202">
        <v>0</v>
      </c>
      <c r="F32" s="203">
        <v>18000</v>
      </c>
      <c r="G32" s="30"/>
    </row>
    <row r="33" spans="1:7" ht="28.2" customHeight="1" thickBot="1" x14ac:dyDescent="0.35">
      <c r="A33" s="30"/>
      <c r="B33" s="30"/>
      <c r="C33" s="214" t="s">
        <v>140</v>
      </c>
      <c r="D33" s="215">
        <f>SUM(D15:D32)</f>
        <v>7077.0400000000009</v>
      </c>
      <c r="E33" s="216">
        <f>SUM(E15:E32)</f>
        <v>8322.74</v>
      </c>
      <c r="F33" s="217">
        <f>SUM(F15:F32)</f>
        <v>23414.57</v>
      </c>
      <c r="G33" s="30"/>
    </row>
    <row r="34" spans="1:7" ht="29.4" customHeight="1" thickBot="1" x14ac:dyDescent="0.35">
      <c r="A34" s="30"/>
      <c r="B34" s="30"/>
      <c r="C34" s="218" t="s">
        <v>141</v>
      </c>
      <c r="D34" s="219">
        <v>3000</v>
      </c>
      <c r="E34" s="220">
        <v>5500</v>
      </c>
      <c r="F34" s="221">
        <v>0</v>
      </c>
      <c r="G34" s="30"/>
    </row>
    <row r="35" spans="1:7" ht="27" customHeight="1" thickBot="1" x14ac:dyDescent="0.35">
      <c r="A35" s="30"/>
      <c r="B35" s="30"/>
      <c r="C35" s="222" t="s">
        <v>142</v>
      </c>
      <c r="D35" s="223">
        <f>SUM(D34+D33)</f>
        <v>10077.040000000001</v>
      </c>
      <c r="E35" s="224">
        <f>SUM(E33:E34)</f>
        <v>13822.74</v>
      </c>
      <c r="F35" s="225">
        <f>SUM(F33:F34)</f>
        <v>23414.57</v>
      </c>
      <c r="G35" s="30"/>
    </row>
    <row r="36" spans="1:7" ht="6" customHeight="1" thickBot="1" x14ac:dyDescent="0.35">
      <c r="A36" s="30"/>
      <c r="B36" s="30"/>
      <c r="C36" s="264"/>
      <c r="D36" s="264"/>
      <c r="E36" s="264"/>
      <c r="F36" s="264"/>
      <c r="G36" s="30"/>
    </row>
    <row r="37" spans="1:7" ht="23.4" customHeight="1" thickBot="1" x14ac:dyDescent="0.35">
      <c r="A37" s="30"/>
      <c r="B37" s="30"/>
      <c r="C37" s="226" t="s">
        <v>143</v>
      </c>
      <c r="D37" s="227">
        <f>D12-D35</f>
        <v>372.95999999999913</v>
      </c>
      <c r="E37" s="228">
        <f>E12-E35</f>
        <v>-5095.380000000001</v>
      </c>
      <c r="F37" s="229">
        <f>F12-F35</f>
        <v>4331.7099999999991</v>
      </c>
      <c r="G37" s="30"/>
    </row>
    <row r="38" spans="1:7" ht="6" customHeight="1" thickBot="1" x14ac:dyDescent="0.35">
      <c r="A38" s="30"/>
      <c r="B38" s="30"/>
      <c r="C38" s="30"/>
      <c r="D38" s="209"/>
      <c r="E38" s="30"/>
      <c r="F38" s="30"/>
      <c r="G38" s="30"/>
    </row>
    <row r="39" spans="1:7" s="79" customFormat="1" ht="13.8" x14ac:dyDescent="0.3">
      <c r="A39" s="160"/>
      <c r="B39" s="160"/>
      <c r="C39" s="230" t="s">
        <v>144</v>
      </c>
      <c r="D39" s="231" t="s">
        <v>133</v>
      </c>
      <c r="E39" s="232" t="s">
        <v>112</v>
      </c>
      <c r="F39" s="233" t="s">
        <v>134</v>
      </c>
      <c r="G39" s="160"/>
    </row>
    <row r="40" spans="1:7" s="79" customFormat="1" ht="13.8" x14ac:dyDescent="0.3">
      <c r="A40" s="160"/>
      <c r="B40" s="160"/>
      <c r="C40" s="234" t="s">
        <v>145</v>
      </c>
      <c r="D40" s="235">
        <v>2450</v>
      </c>
      <c r="E40" s="236">
        <v>1400</v>
      </c>
      <c r="F40" s="237">
        <v>452</v>
      </c>
      <c r="G40" s="160"/>
    </row>
    <row r="41" spans="1:7" s="79" customFormat="1" ht="13.8" x14ac:dyDescent="0.3">
      <c r="A41" s="160"/>
      <c r="B41" s="160"/>
      <c r="C41" s="238" t="s">
        <v>146</v>
      </c>
      <c r="D41" s="235">
        <v>200</v>
      </c>
      <c r="E41" s="236">
        <v>0</v>
      </c>
      <c r="F41" s="237">
        <v>0</v>
      </c>
      <c r="G41" s="160"/>
    </row>
    <row r="42" spans="1:7" s="79" customFormat="1" ht="13.8" x14ac:dyDescent="0.3">
      <c r="A42" s="160"/>
      <c r="B42" s="160"/>
      <c r="C42" s="238" t="s">
        <v>147</v>
      </c>
      <c r="D42" s="235">
        <v>312</v>
      </c>
      <c r="E42" s="236">
        <v>0</v>
      </c>
      <c r="F42" s="237">
        <v>0</v>
      </c>
      <c r="G42" s="160"/>
    </row>
    <row r="43" spans="1:7" s="79" customFormat="1" ht="14.4" thickBot="1" x14ac:dyDescent="0.35">
      <c r="A43" s="160"/>
      <c r="B43" s="160"/>
      <c r="C43" s="238" t="s">
        <v>148</v>
      </c>
      <c r="D43" s="239">
        <v>291.60000000000002</v>
      </c>
      <c r="E43" s="236">
        <v>0</v>
      </c>
      <c r="F43" s="237">
        <v>0</v>
      </c>
      <c r="G43" s="160"/>
    </row>
    <row r="44" spans="1:7" s="79" customFormat="1" ht="14.4" thickBot="1" x14ac:dyDescent="0.35">
      <c r="A44" s="160"/>
      <c r="B44" s="160"/>
      <c r="C44" s="240" t="s">
        <v>149</v>
      </c>
      <c r="D44" s="241">
        <f>SUM(D40:D43)</f>
        <v>3253.6</v>
      </c>
      <c r="E44" s="242">
        <f>SUM(E40:E43)</f>
        <v>1400</v>
      </c>
      <c r="F44" s="243">
        <f>SUM(F40:F43)</f>
        <v>452</v>
      </c>
      <c r="G44" s="160"/>
    </row>
  </sheetData>
  <mergeCells count="4">
    <mergeCell ref="A1:A4"/>
    <mergeCell ref="A5:G5"/>
    <mergeCell ref="D7:F7"/>
    <mergeCell ref="C36:F3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36721-F070-42B2-9960-C4CDDA37C34F}">
  <dimension ref="A6:K45"/>
  <sheetViews>
    <sheetView workbookViewId="0">
      <selection activeCell="K29" sqref="K29"/>
    </sheetView>
  </sheetViews>
  <sheetFormatPr defaultColWidth="7.8984375" defaultRowHeight="15.6" x14ac:dyDescent="0.3"/>
  <cols>
    <col min="1" max="1" width="1.796875" style="24" customWidth="1"/>
    <col min="2" max="2" width="6" style="29" customWidth="1"/>
    <col min="3" max="3" width="21.3984375" style="24" customWidth="1"/>
    <col min="4" max="4" width="12.09765625" style="24" customWidth="1"/>
    <col min="5" max="5" width="0.59765625" style="24" customWidth="1"/>
    <col min="6" max="6" width="12.5" style="24" customWidth="1"/>
    <col min="7" max="7" width="11.19921875" style="24" customWidth="1"/>
    <col min="8" max="8" width="9.09765625" style="25" customWidth="1"/>
    <col min="9" max="9" width="1.59765625" style="24" customWidth="1"/>
    <col min="10" max="10" width="10.296875" style="79" customWidth="1"/>
    <col min="11" max="11" width="10.09765625" style="24" bestFit="1" customWidth="1"/>
    <col min="12" max="16384" width="7.8984375" style="24"/>
  </cols>
  <sheetData>
    <row r="6" spans="1:10" ht="7.2" customHeight="1" thickBot="1" x14ac:dyDescent="0.35"/>
    <row r="7" spans="1:10" ht="26.4" thickBot="1" x14ac:dyDescent="0.55000000000000004">
      <c r="A7" s="265" t="s">
        <v>116</v>
      </c>
      <c r="B7" s="266"/>
      <c r="C7" s="266"/>
      <c r="D7" s="266"/>
      <c r="E7" s="266"/>
      <c r="F7" s="266"/>
      <c r="G7" s="266"/>
      <c r="H7" s="266"/>
      <c r="I7" s="267"/>
      <c r="J7" s="160"/>
    </row>
    <row r="8" spans="1:10" ht="12" customHeight="1" thickBot="1" x14ac:dyDescent="0.55000000000000004">
      <c r="A8" s="41"/>
      <c r="B8" s="41"/>
      <c r="C8" s="41"/>
      <c r="D8" s="41"/>
      <c r="E8" s="41"/>
      <c r="F8" s="41"/>
      <c r="G8" s="41"/>
      <c r="H8" s="41"/>
      <c r="I8" s="41"/>
      <c r="J8" s="160"/>
    </row>
    <row r="9" spans="1:10" ht="16.8" customHeight="1" x14ac:dyDescent="0.5">
      <c r="A9" s="41"/>
      <c r="B9" s="276" t="s">
        <v>17</v>
      </c>
      <c r="C9" s="280" t="s">
        <v>12</v>
      </c>
      <c r="D9" s="31" t="s">
        <v>7</v>
      </c>
      <c r="E9" s="271"/>
      <c r="F9" s="31" t="s">
        <v>8</v>
      </c>
      <c r="G9" s="31" t="s">
        <v>9</v>
      </c>
      <c r="H9" s="278" t="s">
        <v>130</v>
      </c>
      <c r="I9" s="41"/>
      <c r="J9" s="285" t="s">
        <v>105</v>
      </c>
    </row>
    <row r="10" spans="1:10" ht="16.8" customHeight="1" x14ac:dyDescent="0.5">
      <c r="A10" s="41"/>
      <c r="B10" s="277"/>
      <c r="C10" s="281"/>
      <c r="D10" s="132" t="s">
        <v>112</v>
      </c>
      <c r="E10" s="272"/>
      <c r="F10" s="132" t="s">
        <v>113</v>
      </c>
      <c r="G10" s="132" t="s">
        <v>113</v>
      </c>
      <c r="H10" s="279"/>
      <c r="I10" s="41"/>
      <c r="J10" s="286"/>
    </row>
    <row r="11" spans="1:10" ht="16.8" customHeight="1" x14ac:dyDescent="0.5">
      <c r="A11" s="41"/>
      <c r="B11" s="42" t="s">
        <v>18</v>
      </c>
      <c r="C11" s="116" t="s">
        <v>82</v>
      </c>
      <c r="D11" s="32">
        <v>7900</v>
      </c>
      <c r="E11" s="272"/>
      <c r="F11" s="32">
        <v>10000</v>
      </c>
      <c r="G11" s="32">
        <f>'Income 21-22'!E3</f>
        <v>5000</v>
      </c>
      <c r="H11" s="33">
        <f>SUM(G11/F11)</f>
        <v>0.5</v>
      </c>
      <c r="I11" s="41"/>
      <c r="J11" s="286"/>
    </row>
    <row r="12" spans="1:10" ht="16.8" customHeight="1" thickBot="1" x14ac:dyDescent="0.55000000000000004">
      <c r="A12" s="41"/>
      <c r="B12" s="42" t="s">
        <v>19</v>
      </c>
      <c r="C12" s="116" t="s">
        <v>83</v>
      </c>
      <c r="D12" s="32">
        <v>0</v>
      </c>
      <c r="E12" s="272"/>
      <c r="F12" s="32">
        <v>400</v>
      </c>
      <c r="G12" s="32">
        <f>'Income 21-22'!F3</f>
        <v>220.2</v>
      </c>
      <c r="H12" s="33">
        <f t="shared" ref="H12:H15" si="0">SUM(G12/F12)</f>
        <v>0.55049999999999999</v>
      </c>
      <c r="I12" s="41"/>
      <c r="J12" s="142">
        <f>'Expend 21-22'!AG3</f>
        <v>179.41</v>
      </c>
    </row>
    <row r="13" spans="1:10" ht="16.8" customHeight="1" x14ac:dyDescent="0.5">
      <c r="A13" s="41"/>
      <c r="B13" s="42" t="s">
        <v>20</v>
      </c>
      <c r="C13" s="116" t="s">
        <v>87</v>
      </c>
      <c r="D13" s="32">
        <v>7047.7699999999995</v>
      </c>
      <c r="E13" s="272"/>
      <c r="F13" s="32">
        <v>50</v>
      </c>
      <c r="G13" s="32">
        <f>'Income 21-22'!G3</f>
        <v>265</v>
      </c>
      <c r="H13" s="33">
        <v>0</v>
      </c>
      <c r="I13" s="41"/>
      <c r="J13" s="160"/>
    </row>
    <row r="14" spans="1:10" ht="13.2" customHeight="1" thickBot="1" x14ac:dyDescent="0.55000000000000004">
      <c r="A14" s="41"/>
      <c r="B14" s="273"/>
      <c r="C14" s="273"/>
      <c r="D14" s="275"/>
      <c r="E14" s="273"/>
      <c r="F14" s="275"/>
      <c r="G14" s="275"/>
      <c r="H14" s="275"/>
      <c r="I14" s="41"/>
      <c r="J14" s="160"/>
    </row>
    <row r="15" spans="1:10" ht="18.600000000000001" customHeight="1" thickBot="1" x14ac:dyDescent="0.55000000000000004">
      <c r="A15" s="41"/>
      <c r="B15" s="274"/>
      <c r="C15" s="274"/>
      <c r="D15" s="39">
        <f>SUM(D11:D13)</f>
        <v>14947.77</v>
      </c>
      <c r="E15" s="37"/>
      <c r="F15" s="39">
        <f>SUM(F11:F13)</f>
        <v>10450</v>
      </c>
      <c r="G15" s="39">
        <f>SUM(G11:G13)</f>
        <v>5485.2</v>
      </c>
      <c r="H15" s="40">
        <f t="shared" si="0"/>
        <v>0.52489952153110042</v>
      </c>
      <c r="I15" s="41"/>
      <c r="J15" s="160"/>
    </row>
    <row r="16" spans="1:10" ht="16.2" thickBot="1" x14ac:dyDescent="0.35">
      <c r="A16" s="30"/>
      <c r="B16" s="274"/>
      <c r="C16" s="274"/>
      <c r="D16" s="274"/>
      <c r="E16" s="274"/>
      <c r="F16" s="274"/>
      <c r="G16" s="274"/>
      <c r="H16" s="274"/>
      <c r="I16" s="274"/>
      <c r="J16" s="160"/>
    </row>
    <row r="17" spans="1:11" x14ac:dyDescent="0.3">
      <c r="A17" s="30"/>
      <c r="B17" s="276" t="s">
        <v>17</v>
      </c>
      <c r="C17" s="283" t="s">
        <v>0</v>
      </c>
      <c r="D17" s="249" t="s">
        <v>7</v>
      </c>
      <c r="E17" s="268"/>
      <c r="F17" s="248" t="s">
        <v>8</v>
      </c>
      <c r="G17" s="248" t="s">
        <v>9</v>
      </c>
      <c r="H17" s="278" t="s">
        <v>15</v>
      </c>
      <c r="I17" s="274"/>
      <c r="J17" s="288" t="s">
        <v>150</v>
      </c>
    </row>
    <row r="18" spans="1:11" x14ac:dyDescent="0.3">
      <c r="A18" s="30"/>
      <c r="B18" s="277"/>
      <c r="C18" s="284"/>
      <c r="D18" s="250" t="s">
        <v>10</v>
      </c>
      <c r="E18" s="269"/>
      <c r="F18" s="132" t="s">
        <v>113</v>
      </c>
      <c r="G18" s="132" t="s">
        <v>113</v>
      </c>
      <c r="H18" s="279"/>
      <c r="I18" s="274"/>
      <c r="J18" s="289"/>
    </row>
    <row r="19" spans="1:11" x14ac:dyDescent="0.3">
      <c r="A19" s="30"/>
      <c r="B19" s="42" t="s">
        <v>21</v>
      </c>
      <c r="C19" s="244" t="s">
        <v>55</v>
      </c>
      <c r="D19" s="251">
        <v>169.3</v>
      </c>
      <c r="E19" s="269"/>
      <c r="F19" s="32">
        <f>'Agreed Budget 2021-22'!D15</f>
        <v>180</v>
      </c>
      <c r="G19" s="32">
        <f>'Expend 21-22'!M3</f>
        <v>0</v>
      </c>
      <c r="H19" s="33">
        <f t="shared" ref="H19:H25" si="1">SUM(G19/F19)</f>
        <v>0</v>
      </c>
      <c r="I19" s="274"/>
      <c r="J19" s="161">
        <v>0</v>
      </c>
    </row>
    <row r="20" spans="1:11" x14ac:dyDescent="0.3">
      <c r="A20" s="30"/>
      <c r="B20" s="42" t="s">
        <v>22</v>
      </c>
      <c r="C20" s="244" t="s">
        <v>11</v>
      </c>
      <c r="D20" s="251">
        <v>218</v>
      </c>
      <c r="E20" s="269"/>
      <c r="F20" s="32">
        <f>'Agreed Budget 2021-22'!D16</f>
        <v>225</v>
      </c>
      <c r="G20" s="32">
        <f>'Expend 21-22'!N3</f>
        <v>337.84</v>
      </c>
      <c r="H20" s="33">
        <f t="shared" si="1"/>
        <v>1.501511111111111</v>
      </c>
      <c r="I20" s="274"/>
      <c r="J20" s="161">
        <v>0</v>
      </c>
    </row>
    <row r="21" spans="1:11" x14ac:dyDescent="0.3">
      <c r="A21" s="30"/>
      <c r="B21" s="42" t="s">
        <v>23</v>
      </c>
      <c r="C21" s="244" t="s">
        <v>65</v>
      </c>
      <c r="D21" s="251">
        <v>250</v>
      </c>
      <c r="E21" s="269"/>
      <c r="F21" s="32">
        <f>'Agreed Budget 2021-22'!D17</f>
        <v>250</v>
      </c>
      <c r="G21" s="32">
        <f>'Expend 21-22'!O3</f>
        <v>300</v>
      </c>
      <c r="H21" s="33">
        <f t="shared" si="1"/>
        <v>1.2</v>
      </c>
      <c r="I21" s="274"/>
      <c r="J21" s="161">
        <v>0</v>
      </c>
    </row>
    <row r="22" spans="1:11" x14ac:dyDescent="0.3">
      <c r="A22" s="30"/>
      <c r="B22" s="42" t="s">
        <v>24</v>
      </c>
      <c r="C22" s="244" t="s">
        <v>66</v>
      </c>
      <c r="D22" s="251">
        <v>248.7</v>
      </c>
      <c r="E22" s="269"/>
      <c r="F22" s="32">
        <f>'Agreed Budget 2021-22'!D18</f>
        <v>310</v>
      </c>
      <c r="G22" s="32">
        <f>'Expend 21-22'!P3</f>
        <v>0</v>
      </c>
      <c r="H22" s="33">
        <f t="shared" si="1"/>
        <v>0</v>
      </c>
      <c r="I22" s="274"/>
      <c r="J22" s="161">
        <v>0</v>
      </c>
    </row>
    <row r="23" spans="1:11" x14ac:dyDescent="0.3">
      <c r="A23" s="30"/>
      <c r="B23" s="42" t="s">
        <v>25</v>
      </c>
      <c r="C23" s="244" t="s">
        <v>67</v>
      </c>
      <c r="D23" s="251">
        <v>50</v>
      </c>
      <c r="E23" s="269"/>
      <c r="F23" s="32">
        <f>'Agreed Budget 2021-22'!D19</f>
        <v>200</v>
      </c>
      <c r="G23" s="32">
        <f>'Expend 21-22'!Q3</f>
        <v>266.04000000000002</v>
      </c>
      <c r="H23" s="33">
        <f t="shared" si="1"/>
        <v>1.3302</v>
      </c>
      <c r="I23" s="274"/>
      <c r="J23" s="161">
        <v>0</v>
      </c>
    </row>
    <row r="24" spans="1:11" x14ac:dyDescent="0.3">
      <c r="A24" s="30"/>
      <c r="B24" s="42" t="s">
        <v>26</v>
      </c>
      <c r="C24" s="253" t="s">
        <v>154</v>
      </c>
      <c r="D24" s="251">
        <v>1336.6399999999999</v>
      </c>
      <c r="E24" s="269"/>
      <c r="F24" s="32">
        <f>'Agreed Budget 2021-22'!D20</f>
        <v>3253.6</v>
      </c>
      <c r="G24" s="32">
        <f>'Expend 21-22'!R3</f>
        <v>1189.6500000000001</v>
      </c>
      <c r="H24" s="33">
        <f t="shared" si="1"/>
        <v>0.36564113597246128</v>
      </c>
      <c r="I24" s="274"/>
      <c r="J24" s="161">
        <v>0</v>
      </c>
    </row>
    <row r="25" spans="1:11" x14ac:dyDescent="0.3">
      <c r="A25" s="30"/>
      <c r="B25" s="42" t="s">
        <v>155</v>
      </c>
      <c r="C25" s="253" t="s">
        <v>156</v>
      </c>
      <c r="D25" s="251">
        <v>0</v>
      </c>
      <c r="E25" s="269"/>
      <c r="F25" s="32">
        <v>0</v>
      </c>
      <c r="G25" s="32">
        <f>'Expend 21-22'!S3</f>
        <v>244.96</v>
      </c>
      <c r="H25" s="33" t="e">
        <f t="shared" si="1"/>
        <v>#DIV/0!</v>
      </c>
      <c r="I25" s="274"/>
      <c r="J25" s="161">
        <v>0</v>
      </c>
    </row>
    <row r="26" spans="1:11" x14ac:dyDescent="0.3">
      <c r="A26" s="30"/>
      <c r="B26" s="42" t="s">
        <v>27</v>
      </c>
      <c r="C26" s="244" t="s">
        <v>84</v>
      </c>
      <c r="D26" s="251">
        <v>3200</v>
      </c>
      <c r="E26" s="269"/>
      <c r="F26" s="32">
        <f>'Agreed Budget 2021-22'!D21</f>
        <v>0</v>
      </c>
      <c r="G26" s="32">
        <f>'Expend 21-22'!T3</f>
        <v>0</v>
      </c>
      <c r="H26" s="33">
        <v>0</v>
      </c>
      <c r="I26" s="274"/>
      <c r="J26" s="161">
        <v>0</v>
      </c>
    </row>
    <row r="27" spans="1:11" x14ac:dyDescent="0.3">
      <c r="A27" s="30"/>
      <c r="B27" s="42" t="s">
        <v>28</v>
      </c>
      <c r="C27" s="244" t="s">
        <v>86</v>
      </c>
      <c r="D27" s="251">
        <v>565.91999999999996</v>
      </c>
      <c r="E27" s="269"/>
      <c r="F27" s="32">
        <f>'Agreed Budget 2021-22'!D22</f>
        <v>75</v>
      </c>
      <c r="G27" s="32">
        <f>'Expend 21-22'!U3</f>
        <v>41.2</v>
      </c>
      <c r="H27" s="33">
        <f t="shared" ref="H27:H35" si="2">SUM(G27/F27)</f>
        <v>0.54933333333333334</v>
      </c>
      <c r="I27" s="274"/>
      <c r="J27" s="161">
        <v>0</v>
      </c>
    </row>
    <row r="28" spans="1:11" x14ac:dyDescent="0.3">
      <c r="A28" s="30"/>
      <c r="B28" s="42" t="s">
        <v>29</v>
      </c>
      <c r="C28" s="244" t="s">
        <v>61</v>
      </c>
      <c r="D28" s="251">
        <v>0</v>
      </c>
      <c r="E28" s="269"/>
      <c r="F28" s="32">
        <f>'Agreed Budget 2021-22'!D23</f>
        <v>100</v>
      </c>
      <c r="G28" s="32">
        <f>'Expend 21-22'!V3</f>
        <v>0</v>
      </c>
      <c r="H28" s="33">
        <f t="shared" si="2"/>
        <v>0</v>
      </c>
      <c r="I28" s="274"/>
      <c r="J28" s="161">
        <v>0</v>
      </c>
    </row>
    <row r="29" spans="1:11" x14ac:dyDescent="0.3">
      <c r="A29" s="30"/>
      <c r="B29" s="42" t="s">
        <v>30</v>
      </c>
      <c r="C29" s="244" t="s">
        <v>81</v>
      </c>
      <c r="D29" s="251">
        <v>1399.1999999999998</v>
      </c>
      <c r="E29" s="269"/>
      <c r="F29" s="32">
        <f>'Agreed Budget 2021-22'!D24</f>
        <v>1663.44</v>
      </c>
      <c r="G29" s="32">
        <f>'Expend 21-22'!W3</f>
        <v>466.4</v>
      </c>
      <c r="H29" s="33">
        <f t="shared" si="2"/>
        <v>0.28038282114173035</v>
      </c>
      <c r="I29" s="274"/>
      <c r="J29" s="161">
        <v>0</v>
      </c>
      <c r="K29" s="156"/>
    </row>
    <row r="30" spans="1:11" x14ac:dyDescent="0.3">
      <c r="A30" s="30"/>
      <c r="B30" s="42" t="s">
        <v>31</v>
      </c>
      <c r="C30" s="244" t="s">
        <v>74</v>
      </c>
      <c r="D30" s="251">
        <v>0</v>
      </c>
      <c r="E30" s="269"/>
      <c r="F30" s="32">
        <f>'Agreed Budget 2021-22'!D25</f>
        <v>200</v>
      </c>
      <c r="G30" s="32">
        <f>'Expend 21-22'!X3</f>
        <v>0</v>
      </c>
      <c r="H30" s="33">
        <f t="shared" si="2"/>
        <v>0</v>
      </c>
      <c r="I30" s="274"/>
      <c r="J30" s="161">
        <v>0</v>
      </c>
    </row>
    <row r="31" spans="1:11" x14ac:dyDescent="0.3">
      <c r="A31" s="30"/>
      <c r="B31" s="42" t="s">
        <v>68</v>
      </c>
      <c r="C31" s="244" t="s">
        <v>62</v>
      </c>
      <c r="D31" s="251">
        <v>0</v>
      </c>
      <c r="E31" s="269"/>
      <c r="F31" s="32">
        <f>'Agreed Budget 2021-22'!D26</f>
        <v>100</v>
      </c>
      <c r="G31" s="32">
        <f>'Expend 21-22'!Y3</f>
        <v>340</v>
      </c>
      <c r="H31" s="33">
        <f t="shared" si="2"/>
        <v>3.4</v>
      </c>
      <c r="I31" s="274"/>
      <c r="J31" s="161">
        <v>0</v>
      </c>
    </row>
    <row r="32" spans="1:11" x14ac:dyDescent="0.3">
      <c r="A32" s="30"/>
      <c r="B32" s="42" t="s">
        <v>69</v>
      </c>
      <c r="C32" s="244" t="s">
        <v>63</v>
      </c>
      <c r="D32" s="251">
        <v>0</v>
      </c>
      <c r="E32" s="269"/>
      <c r="F32" s="32">
        <f>'Agreed Budget 2021-22'!D27</f>
        <v>100</v>
      </c>
      <c r="G32" s="32">
        <f>'Expend 21-22'!Z3</f>
        <v>0</v>
      </c>
      <c r="H32" s="33">
        <f t="shared" si="2"/>
        <v>0</v>
      </c>
      <c r="I32" s="274"/>
      <c r="J32" s="161">
        <v>0</v>
      </c>
    </row>
    <row r="33" spans="1:10" x14ac:dyDescent="0.3">
      <c r="A33" s="30"/>
      <c r="B33" s="42" t="s">
        <v>70</v>
      </c>
      <c r="C33" s="244" t="s">
        <v>75</v>
      </c>
      <c r="D33" s="251">
        <v>0</v>
      </c>
      <c r="E33" s="269"/>
      <c r="F33" s="32">
        <f>'Agreed Budget 2021-22'!D28</f>
        <v>100</v>
      </c>
      <c r="G33" s="32">
        <f>'Expend 21-22'!AA3</f>
        <v>0</v>
      </c>
      <c r="H33" s="33">
        <f t="shared" si="2"/>
        <v>0</v>
      </c>
      <c r="I33" s="274"/>
      <c r="J33" s="161">
        <v>0</v>
      </c>
    </row>
    <row r="34" spans="1:10" x14ac:dyDescent="0.3">
      <c r="A34" s="30"/>
      <c r="B34" s="42" t="s">
        <v>71</v>
      </c>
      <c r="C34" s="244" t="s">
        <v>64</v>
      </c>
      <c r="D34" s="251">
        <v>0</v>
      </c>
      <c r="E34" s="269"/>
      <c r="F34" s="32">
        <f>'Agreed Budget 2021-22'!D29</f>
        <v>200</v>
      </c>
      <c r="G34" s="32">
        <f>'Expend 21-22'!AB3</f>
        <v>0</v>
      </c>
      <c r="H34" s="33">
        <f t="shared" si="2"/>
        <v>0</v>
      </c>
      <c r="I34" s="274"/>
      <c r="J34" s="161">
        <v>0</v>
      </c>
    </row>
    <row r="35" spans="1:10" x14ac:dyDescent="0.3">
      <c r="A35" s="30"/>
      <c r="B35" s="42" t="s">
        <v>72</v>
      </c>
      <c r="C35" s="244" t="s">
        <v>76</v>
      </c>
      <c r="D35" s="251">
        <v>40</v>
      </c>
      <c r="E35" s="269"/>
      <c r="F35" s="32">
        <f>'Agreed Budget 2021-22'!D30</f>
        <v>45</v>
      </c>
      <c r="G35" s="32">
        <f>'Expend 21-22'!AC3</f>
        <v>0</v>
      </c>
      <c r="H35" s="33">
        <f t="shared" si="2"/>
        <v>0</v>
      </c>
      <c r="I35" s="274"/>
      <c r="J35" s="161">
        <v>0</v>
      </c>
    </row>
    <row r="36" spans="1:10" x14ac:dyDescent="0.3">
      <c r="A36" s="30"/>
      <c r="B36" s="42" t="s">
        <v>77</v>
      </c>
      <c r="C36" s="244" t="s">
        <v>79</v>
      </c>
      <c r="D36" s="251">
        <v>15</v>
      </c>
      <c r="E36" s="269"/>
      <c r="F36" s="32">
        <f>'Agreed Budget 2021-22'!D31</f>
        <v>75</v>
      </c>
      <c r="G36" s="32">
        <f>'Expend 21-22'!AD3</f>
        <v>24</v>
      </c>
      <c r="H36" s="35">
        <v>0</v>
      </c>
      <c r="I36" s="274"/>
      <c r="J36" s="161">
        <v>0</v>
      </c>
    </row>
    <row r="37" spans="1:10" x14ac:dyDescent="0.3">
      <c r="A37" s="30"/>
      <c r="B37" s="42" t="s">
        <v>78</v>
      </c>
      <c r="C37" s="245" t="s">
        <v>80</v>
      </c>
      <c r="D37" s="251">
        <v>6527.37</v>
      </c>
      <c r="E37" s="269"/>
      <c r="F37" s="34">
        <v>3000</v>
      </c>
      <c r="G37" s="32">
        <f>'Expend 21-22'!AE3</f>
        <v>0</v>
      </c>
      <c r="H37" s="35">
        <v>0</v>
      </c>
      <c r="I37" s="274"/>
      <c r="J37" s="161">
        <v>0</v>
      </c>
    </row>
    <row r="38" spans="1:10" x14ac:dyDescent="0.3">
      <c r="A38" s="30"/>
      <c r="B38" s="162" t="s">
        <v>89</v>
      </c>
      <c r="C38" s="246" t="s">
        <v>104</v>
      </c>
      <c r="D38" s="251"/>
      <c r="E38" s="269"/>
      <c r="F38" s="34">
        <v>0</v>
      </c>
      <c r="G38" s="34"/>
      <c r="H38" s="35">
        <v>0</v>
      </c>
      <c r="I38" s="274"/>
      <c r="J38" s="161">
        <v>0</v>
      </c>
    </row>
    <row r="39" spans="1:10" ht="16.2" thickBot="1" x14ac:dyDescent="0.35">
      <c r="A39" s="30"/>
      <c r="B39" s="157" t="s">
        <v>109</v>
      </c>
      <c r="C39" s="247" t="s">
        <v>110</v>
      </c>
      <c r="D39" s="252">
        <v>323.97999999999996</v>
      </c>
      <c r="E39" s="270"/>
      <c r="F39" s="36">
        <v>0</v>
      </c>
      <c r="G39" s="36">
        <f>'Expend 21-22'!AG3</f>
        <v>179.41</v>
      </c>
      <c r="H39" s="133">
        <v>0</v>
      </c>
      <c r="I39" s="274"/>
      <c r="J39" s="161">
        <v>0</v>
      </c>
    </row>
    <row r="40" spans="1:10" ht="16.2" thickBot="1" x14ac:dyDescent="0.35">
      <c r="A40" s="30"/>
      <c r="B40" s="273"/>
      <c r="C40" s="273"/>
      <c r="D40" s="273"/>
      <c r="E40" s="273"/>
      <c r="F40" s="273"/>
      <c r="G40" s="273"/>
      <c r="H40" s="273"/>
      <c r="I40" s="274"/>
      <c r="J40" s="159"/>
    </row>
    <row r="41" spans="1:10" ht="16.2" thickBot="1" x14ac:dyDescent="0.35">
      <c r="A41" s="30"/>
      <c r="B41" s="274"/>
      <c r="C41" s="274"/>
      <c r="D41" s="21">
        <f>SUM(D19:D39)</f>
        <v>14344.109999999999</v>
      </c>
      <c r="E41" s="37"/>
      <c r="F41" s="38">
        <f>SUM(F19:F39)</f>
        <v>10077.040000000001</v>
      </c>
      <c r="G41" s="39">
        <f>SUM(G19:G39)</f>
        <v>3389.4999999999995</v>
      </c>
      <c r="H41" s="40">
        <f>SUM(G41/F41)</f>
        <v>0.33635869263196327</v>
      </c>
      <c r="I41" s="274"/>
      <c r="J41" s="158">
        <f>SUM(J19:J39)</f>
        <v>0</v>
      </c>
    </row>
    <row r="42" spans="1:10" ht="16.2" thickBot="1" x14ac:dyDescent="0.35">
      <c r="A42" s="30"/>
      <c r="B42" s="273"/>
      <c r="C42" s="273"/>
      <c r="D42" s="282"/>
      <c r="E42" s="282"/>
      <c r="F42" s="282"/>
      <c r="G42" s="282"/>
      <c r="H42" s="282"/>
      <c r="I42" s="274"/>
      <c r="J42" s="160"/>
    </row>
    <row r="43" spans="1:10" ht="16.2" thickBot="1" x14ac:dyDescent="0.35">
      <c r="A43" s="30"/>
      <c r="B43" s="60"/>
      <c r="C43" s="60"/>
      <c r="D43" s="61" t="s">
        <v>32</v>
      </c>
      <c r="E43" s="274"/>
      <c r="F43" s="26">
        <f>SUM(F15-F41)</f>
        <v>372.95999999999913</v>
      </c>
      <c r="G43" s="26">
        <f>SUM(G15-G41)</f>
        <v>2095.7000000000003</v>
      </c>
      <c r="H43" s="274"/>
      <c r="I43" s="274"/>
      <c r="J43" s="160"/>
    </row>
    <row r="44" spans="1:10" x14ac:dyDescent="0.3">
      <c r="A44" s="30"/>
      <c r="B44" s="60"/>
      <c r="C44" s="60"/>
      <c r="D44" s="60"/>
      <c r="E44" s="274"/>
      <c r="F44" s="287"/>
      <c r="G44" s="287"/>
      <c r="H44" s="274"/>
      <c r="I44" s="274"/>
      <c r="J44" s="160"/>
    </row>
    <row r="45" spans="1:10" x14ac:dyDescent="0.3">
      <c r="C45" s="27"/>
    </row>
  </sheetData>
  <mergeCells count="21">
    <mergeCell ref="J9:J11"/>
    <mergeCell ref="H43:H44"/>
    <mergeCell ref="F44:G44"/>
    <mergeCell ref="E43:E44"/>
    <mergeCell ref="J17:J18"/>
    <mergeCell ref="A7:I7"/>
    <mergeCell ref="E17:E39"/>
    <mergeCell ref="E9:E13"/>
    <mergeCell ref="B14:C15"/>
    <mergeCell ref="D14:H14"/>
    <mergeCell ref="I17:I44"/>
    <mergeCell ref="B16:I16"/>
    <mergeCell ref="B17:B18"/>
    <mergeCell ref="H9:H10"/>
    <mergeCell ref="C9:C10"/>
    <mergeCell ref="B9:B10"/>
    <mergeCell ref="H17:H18"/>
    <mergeCell ref="B40:C42"/>
    <mergeCell ref="D42:H42"/>
    <mergeCell ref="D40:H40"/>
    <mergeCell ref="C17:C18"/>
  </mergeCells>
  <conditionalFormatting sqref="F43">
    <cfRule type="cellIs" dxfId="19" priority="1" operator="greaterThan">
      <formula>0</formula>
    </cfRule>
    <cfRule type="cellIs" dxfId="18" priority="2" operator="lessThan">
      <formula>0</formula>
    </cfRule>
    <cfRule type="cellIs" dxfId="17" priority="5" operator="lessThan">
      <formula>0</formula>
    </cfRule>
  </conditionalFormatting>
  <conditionalFormatting sqref="G43">
    <cfRule type="cellIs" dxfId="16" priority="3" operator="greaterThan">
      <formula>0</formula>
    </cfRule>
    <cfRule type="cellIs" dxfId="15" priority="4" operator="greaterThan">
      <formula>0</formula>
    </cfRule>
  </conditionalFormatting>
  <pageMargins left="0.31496062992125984" right="0.31496062992125984" top="0.74803149606299213" bottom="0.74803149606299213" header="0.31496062992125984" footer="0.31496062992125984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7301C-01B5-4FF8-9051-67DD210950C4}">
  <dimension ref="A7:K50"/>
  <sheetViews>
    <sheetView workbookViewId="0">
      <selection activeCell="H10" sqref="H10"/>
    </sheetView>
  </sheetViews>
  <sheetFormatPr defaultRowHeight="15.6" x14ac:dyDescent="0.3"/>
  <cols>
    <col min="1" max="1" width="9.09765625" bestFit="1" customWidth="1"/>
    <col min="2" max="2" width="10.69921875" customWidth="1"/>
    <col min="3" max="3" width="14.796875" customWidth="1"/>
    <col min="4" max="4" width="13.59765625" customWidth="1"/>
    <col min="5" max="5" width="11.09765625" bestFit="1" customWidth="1"/>
    <col min="8" max="8" width="10.09765625" bestFit="1" customWidth="1"/>
  </cols>
  <sheetData>
    <row r="7" spans="1:11" ht="25.8" x14ac:dyDescent="0.5">
      <c r="A7" s="28" t="s">
        <v>38</v>
      </c>
    </row>
    <row r="8" spans="1:11" ht="9" customHeight="1" x14ac:dyDescent="0.3"/>
    <row r="9" spans="1:11" ht="21" x14ac:dyDescent="0.4">
      <c r="A9" s="45" t="s">
        <v>39</v>
      </c>
      <c r="B9" s="46" t="s">
        <v>129</v>
      </c>
    </row>
    <row r="10" spans="1:11" ht="21" x14ac:dyDescent="0.4">
      <c r="A10" s="45" t="s">
        <v>1</v>
      </c>
      <c r="B10" s="290">
        <v>44408</v>
      </c>
      <c r="C10" s="290"/>
    </row>
    <row r="11" spans="1:11" ht="13.8" customHeight="1" thickBot="1" x14ac:dyDescent="0.45">
      <c r="A11" s="45"/>
    </row>
    <row r="12" spans="1:11" ht="15.6" customHeight="1" x14ac:dyDescent="0.3">
      <c r="A12" s="327" t="s">
        <v>33</v>
      </c>
      <c r="B12" s="328"/>
      <c r="C12" s="144" t="s">
        <v>106</v>
      </c>
      <c r="D12" s="65" t="s">
        <v>107</v>
      </c>
      <c r="E12" s="313" t="s">
        <v>35</v>
      </c>
    </row>
    <row r="13" spans="1:11" x14ac:dyDescent="0.3">
      <c r="A13" s="329"/>
      <c r="B13" s="330"/>
      <c r="C13" s="66">
        <v>44287</v>
      </c>
      <c r="D13" s="66">
        <v>44408</v>
      </c>
      <c r="E13" s="314"/>
    </row>
    <row r="14" spans="1:11" x14ac:dyDescent="0.3">
      <c r="A14" s="331" t="s">
        <v>56</v>
      </c>
      <c r="B14" s="332"/>
      <c r="C14" s="324">
        <v>6485.97</v>
      </c>
      <c r="D14" s="323">
        <v>6485.97</v>
      </c>
      <c r="E14" s="325">
        <f>SUM(D14-C14)</f>
        <v>0</v>
      </c>
      <c r="H14" s="18"/>
      <c r="K14" s="18"/>
    </row>
    <row r="15" spans="1:11" ht="11.4" customHeight="1" x14ac:dyDescent="0.3">
      <c r="A15" s="331"/>
      <c r="B15" s="332"/>
      <c r="C15" s="324"/>
      <c r="D15" s="323"/>
      <c r="E15" s="326"/>
    </row>
    <row r="16" spans="1:11" ht="15.6" customHeight="1" x14ac:dyDescent="0.3">
      <c r="A16" s="331" t="s">
        <v>57</v>
      </c>
      <c r="B16" s="332"/>
      <c r="C16" s="323">
        <v>8.4</v>
      </c>
      <c r="D16" s="324">
        <v>8.4</v>
      </c>
      <c r="E16" s="325">
        <f t="shared" ref="E16" si="0">SUM(D16-C16)</f>
        <v>0</v>
      </c>
    </row>
    <row r="17" spans="1:5" ht="10.8" customHeight="1" x14ac:dyDescent="0.3">
      <c r="A17" s="331"/>
      <c r="B17" s="332"/>
      <c r="C17" s="323"/>
      <c r="D17" s="324"/>
      <c r="E17" s="326"/>
    </row>
    <row r="18" spans="1:5" ht="25.2" customHeight="1" thickBot="1" x14ac:dyDescent="0.35">
      <c r="A18" s="333" t="s">
        <v>111</v>
      </c>
      <c r="B18" s="334"/>
      <c r="C18" s="164">
        <v>236.61</v>
      </c>
      <c r="D18" s="165">
        <v>2332.31</v>
      </c>
      <c r="E18" s="166">
        <f>SUM(D18-C18)</f>
        <v>2095.6999999999998</v>
      </c>
    </row>
    <row r="19" spans="1:5" ht="25.2" customHeight="1" thickBot="1" x14ac:dyDescent="0.35">
      <c r="A19" s="302" t="s">
        <v>34</v>
      </c>
      <c r="B19" s="303"/>
      <c r="C19" s="44">
        <f>SUM(C14:C18)</f>
        <v>6730.98</v>
      </c>
      <c r="D19" s="44">
        <f>SUM(D14:D18)</f>
        <v>8826.68</v>
      </c>
      <c r="E19" s="75">
        <f>SUM(D19-C19)</f>
        <v>2095.7000000000007</v>
      </c>
    </row>
    <row r="21" spans="1:5" ht="16.2" thickBot="1" x14ac:dyDescent="0.35"/>
    <row r="22" spans="1:5" x14ac:dyDescent="0.3">
      <c r="A22" s="315" t="s">
        <v>36</v>
      </c>
      <c r="B22" s="316"/>
      <c r="C22" s="316"/>
      <c r="D22" s="317"/>
      <c r="E22" s="321">
        <f>'Income 21-22'!H3</f>
        <v>5485.2</v>
      </c>
    </row>
    <row r="23" spans="1:5" ht="5.4" customHeight="1" x14ac:dyDescent="0.3">
      <c r="A23" s="318"/>
      <c r="B23" s="319"/>
      <c r="C23" s="319"/>
      <c r="D23" s="320"/>
      <c r="E23" s="322"/>
    </row>
    <row r="24" spans="1:5" x14ac:dyDescent="0.3">
      <c r="A24" s="346" t="s">
        <v>37</v>
      </c>
      <c r="B24" s="347"/>
      <c r="C24" s="347"/>
      <c r="D24" s="348"/>
      <c r="E24" s="337">
        <f>'Expend 21-22'!AH3</f>
        <v>3389.4999999999995</v>
      </c>
    </row>
    <row r="25" spans="1:5" ht="6" customHeight="1" thickBot="1" x14ac:dyDescent="0.35">
      <c r="A25" s="349"/>
      <c r="B25" s="350"/>
      <c r="C25" s="350"/>
      <c r="D25" s="351"/>
      <c r="E25" s="338"/>
    </row>
    <row r="26" spans="1:5" x14ac:dyDescent="0.3">
      <c r="A26" s="339" t="s">
        <v>6</v>
      </c>
      <c r="B26" s="340"/>
      <c r="C26" s="340"/>
      <c r="D26" s="340"/>
      <c r="E26" s="335">
        <f>SUM(E22-E24)</f>
        <v>2095.7000000000003</v>
      </c>
    </row>
    <row r="27" spans="1:5" ht="5.4" customHeight="1" thickBot="1" x14ac:dyDescent="0.35">
      <c r="A27" s="341"/>
      <c r="B27" s="342"/>
      <c r="C27" s="342"/>
      <c r="D27" s="342"/>
      <c r="E27" s="343"/>
    </row>
    <row r="28" spans="1:5" ht="16.2" thickBot="1" x14ac:dyDescent="0.35"/>
    <row r="29" spans="1:5" x14ac:dyDescent="0.3">
      <c r="A29" s="327" t="s">
        <v>53</v>
      </c>
      <c r="B29" s="328"/>
      <c r="C29" s="328"/>
      <c r="D29" s="328"/>
      <c r="E29" s="344">
        <f>SUM(E19-E26)</f>
        <v>4.5474735088646412E-13</v>
      </c>
    </row>
    <row r="30" spans="1:5" ht="18" customHeight="1" thickBot="1" x14ac:dyDescent="0.35">
      <c r="A30" s="302"/>
      <c r="B30" s="303"/>
      <c r="C30" s="303"/>
      <c r="D30" s="303"/>
      <c r="E30" s="345"/>
    </row>
    <row r="32" spans="1:5" x14ac:dyDescent="0.3">
      <c r="A32" s="70" t="s">
        <v>47</v>
      </c>
    </row>
    <row r="33" spans="1:6" ht="16.2" thickBot="1" x14ac:dyDescent="0.35"/>
    <row r="34" spans="1:6" x14ac:dyDescent="0.3">
      <c r="A34" s="71" t="s">
        <v>49</v>
      </c>
      <c r="B34" s="31" t="s">
        <v>50</v>
      </c>
      <c r="C34" s="31" t="s">
        <v>51</v>
      </c>
      <c r="D34" s="31" t="s">
        <v>108</v>
      </c>
      <c r="E34" s="72" t="s">
        <v>52</v>
      </c>
    </row>
    <row r="35" spans="1:6" x14ac:dyDescent="0.3">
      <c r="A35" s="146"/>
      <c r="B35" s="148"/>
      <c r="C35" s="116"/>
      <c r="D35" s="116"/>
      <c r="E35" s="147"/>
      <c r="F35" s="67"/>
    </row>
    <row r="36" spans="1:6" x14ac:dyDescent="0.3">
      <c r="A36" s="73"/>
      <c r="B36" s="68"/>
      <c r="C36" s="69"/>
      <c r="D36" s="69"/>
      <c r="E36" s="74"/>
    </row>
    <row r="37" spans="1:6" x14ac:dyDescent="0.3">
      <c r="A37" s="73"/>
      <c r="B37" s="68"/>
      <c r="C37" s="69"/>
      <c r="D37" s="69"/>
      <c r="E37" s="74"/>
      <c r="F37" s="11"/>
    </row>
    <row r="38" spans="1:6" x14ac:dyDescent="0.3">
      <c r="A38" s="73"/>
      <c r="B38" s="68"/>
      <c r="C38" s="69"/>
      <c r="D38" s="69"/>
      <c r="E38" s="74"/>
      <c r="F38" s="11"/>
    </row>
    <row r="39" spans="1:6" x14ac:dyDescent="0.3">
      <c r="A39" s="73"/>
      <c r="B39" s="68"/>
      <c r="C39" s="69"/>
      <c r="D39" s="69"/>
      <c r="E39" s="74"/>
    </row>
    <row r="40" spans="1:6" x14ac:dyDescent="0.3">
      <c r="A40" s="73"/>
      <c r="B40" s="68"/>
      <c r="C40" s="69"/>
      <c r="D40" s="69"/>
      <c r="E40" s="74"/>
      <c r="F40" s="11"/>
    </row>
    <row r="41" spans="1:6" ht="16.2" thickBot="1" x14ac:dyDescent="0.35">
      <c r="A41" s="149"/>
      <c r="B41" s="150"/>
      <c r="C41" s="151"/>
      <c r="D41" s="151"/>
      <c r="E41" s="152"/>
      <c r="F41" s="67"/>
    </row>
    <row r="42" spans="1:6" ht="16.2" thickBot="1" x14ac:dyDescent="0.35">
      <c r="A42" s="304" t="s">
        <v>48</v>
      </c>
      <c r="B42" s="305"/>
      <c r="C42" s="305"/>
      <c r="D42" s="306"/>
      <c r="E42" s="39">
        <f>SUM(E35:E41)</f>
        <v>0</v>
      </c>
    </row>
    <row r="43" spans="1:6" ht="16.2" thickBot="1" x14ac:dyDescent="0.35"/>
    <row r="44" spans="1:6" ht="15.6" customHeight="1" x14ac:dyDescent="0.3">
      <c r="A44" s="307" t="s">
        <v>54</v>
      </c>
      <c r="B44" s="308"/>
      <c r="C44" s="308"/>
      <c r="D44" s="309"/>
      <c r="E44" s="335">
        <f>SUM(E29-E42)</f>
        <v>4.5474735088646412E-13</v>
      </c>
    </row>
    <row r="45" spans="1:6" ht="15.6" customHeight="1" thickBot="1" x14ac:dyDescent="0.35">
      <c r="A45" s="310"/>
      <c r="B45" s="311"/>
      <c r="C45" s="311"/>
      <c r="D45" s="312"/>
      <c r="E45" s="336"/>
    </row>
    <row r="46" spans="1:6" ht="16.2" customHeight="1" x14ac:dyDescent="0.3"/>
    <row r="47" spans="1:6" x14ac:dyDescent="0.3">
      <c r="A47" s="295" t="s">
        <v>46</v>
      </c>
      <c r="B47" s="296"/>
      <c r="C47" s="291"/>
      <c r="D47" s="292"/>
    </row>
    <row r="48" spans="1:6" ht="27.6" customHeight="1" x14ac:dyDescent="0.3">
      <c r="A48" s="295"/>
      <c r="B48" s="296"/>
      <c r="C48" s="293"/>
      <c r="D48" s="294"/>
    </row>
    <row r="49" spans="1:4" x14ac:dyDescent="0.3">
      <c r="A49" s="301" t="s">
        <v>1</v>
      </c>
      <c r="B49" s="301"/>
      <c r="C49" s="297">
        <v>44377</v>
      </c>
      <c r="D49" s="298"/>
    </row>
    <row r="50" spans="1:4" x14ac:dyDescent="0.3">
      <c r="A50" s="301"/>
      <c r="B50" s="301"/>
      <c r="C50" s="299"/>
      <c r="D50" s="300"/>
    </row>
  </sheetData>
  <mergeCells count="28">
    <mergeCell ref="E44:E45"/>
    <mergeCell ref="E24:E25"/>
    <mergeCell ref="A26:D27"/>
    <mergeCell ref="E26:E27"/>
    <mergeCell ref="A29:D30"/>
    <mergeCell ref="E29:E30"/>
    <mergeCell ref="A24:D25"/>
    <mergeCell ref="E12:E13"/>
    <mergeCell ref="A22:D23"/>
    <mergeCell ref="E22:E23"/>
    <mergeCell ref="D14:D15"/>
    <mergeCell ref="D16:D17"/>
    <mergeCell ref="E14:E15"/>
    <mergeCell ref="E16:E17"/>
    <mergeCell ref="A12:B13"/>
    <mergeCell ref="A14:B15"/>
    <mergeCell ref="A16:B17"/>
    <mergeCell ref="C14:C15"/>
    <mergeCell ref="C16:C17"/>
    <mergeCell ref="A18:B18"/>
    <mergeCell ref="B10:C10"/>
    <mergeCell ref="C47:D48"/>
    <mergeCell ref="A47:B48"/>
    <mergeCell ref="C49:D50"/>
    <mergeCell ref="A49:B50"/>
    <mergeCell ref="A19:B19"/>
    <mergeCell ref="A42:D42"/>
    <mergeCell ref="A44:D45"/>
  </mergeCells>
  <conditionalFormatting sqref="E14:E19"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E29:E30">
    <cfRule type="cellIs" dxfId="12" priority="1" operator="greaterThan">
      <formula>0</formula>
    </cfRule>
    <cfRule type="cellIs" dxfId="11" priority="2" operator="greaterThan">
      <formula>0</formula>
    </cfRule>
    <cfRule type="cellIs" dxfId="10" priority="3" operator="equal">
      <formula>0</formula>
    </cfRule>
    <cfRule type="cellIs" dxfId="9" priority="4" operator="lessThan">
      <formula>0.01</formula>
    </cfRule>
    <cfRule type="cellIs" dxfId="8" priority="5" operator="lessThan">
      <formula>0.01</formula>
    </cfRule>
    <cfRule type="cellIs" dxfId="7" priority="6" operator="lessThan">
      <formula>0</formula>
    </cfRule>
    <cfRule type="cellIs" dxfId="6" priority="7" operator="greaterThan">
      <formula>0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DC261-04DF-4637-A79C-EEF82E5CD5E4}">
  <dimension ref="A1:H23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C12" sqref="C12"/>
    </sheetView>
  </sheetViews>
  <sheetFormatPr defaultColWidth="11.19921875" defaultRowHeight="15.6" x14ac:dyDescent="0.3"/>
  <cols>
    <col min="1" max="1" width="11.19921875" style="49"/>
    <col min="4" max="4" width="15.5" customWidth="1"/>
    <col min="5" max="6" width="12.3984375" customWidth="1"/>
    <col min="7" max="7" width="11" customWidth="1"/>
  </cols>
  <sheetData>
    <row r="1" spans="1:8" x14ac:dyDescent="0.3">
      <c r="A1" s="352"/>
      <c r="B1" s="352"/>
      <c r="C1" s="352"/>
      <c r="D1" s="352"/>
      <c r="E1" s="354" t="s">
        <v>40</v>
      </c>
      <c r="F1" s="354"/>
      <c r="G1" s="354"/>
      <c r="H1" s="330" t="s">
        <v>43</v>
      </c>
    </row>
    <row r="2" spans="1:8" ht="23.4" customHeight="1" thickBot="1" x14ac:dyDescent="0.35">
      <c r="A2" s="353"/>
      <c r="B2" s="353"/>
      <c r="C2" s="353"/>
      <c r="D2" s="353"/>
      <c r="E2" s="354"/>
      <c r="F2" s="354"/>
      <c r="G2" s="354"/>
      <c r="H2" s="330"/>
    </row>
    <row r="3" spans="1:8" ht="16.2" thickBot="1" x14ac:dyDescent="0.35">
      <c r="A3" s="355" t="s">
        <v>114</v>
      </c>
      <c r="B3" s="356"/>
      <c r="C3" s="356"/>
      <c r="D3" s="48" t="s">
        <v>41</v>
      </c>
      <c r="E3" s="47">
        <f>E19</f>
        <v>5000</v>
      </c>
      <c r="F3" s="22">
        <f>F19</f>
        <v>220.2</v>
      </c>
      <c r="G3" s="22">
        <f>G19</f>
        <v>265</v>
      </c>
      <c r="H3" s="54">
        <f>SUM(E3:G3)</f>
        <v>5485.2</v>
      </c>
    </row>
    <row r="4" spans="1:8" ht="16.2" thickBot="1" x14ac:dyDescent="0.35">
      <c r="A4" s="357"/>
      <c r="B4" s="358"/>
      <c r="C4" s="358"/>
      <c r="D4" s="98" t="s">
        <v>42</v>
      </c>
      <c r="E4" s="99" t="s">
        <v>18</v>
      </c>
      <c r="F4" s="99" t="s">
        <v>19</v>
      </c>
      <c r="G4" s="100" t="s">
        <v>20</v>
      </c>
    </row>
    <row r="5" spans="1:8" s="23" customFormat="1" ht="28.8" x14ac:dyDescent="0.3">
      <c r="A5" s="89" t="s">
        <v>1</v>
      </c>
      <c r="B5" s="90" t="s">
        <v>13</v>
      </c>
      <c r="C5" s="90" t="s">
        <v>14</v>
      </c>
      <c r="D5" s="90" t="s">
        <v>3</v>
      </c>
      <c r="E5" s="90" t="s">
        <v>16</v>
      </c>
      <c r="F5" s="90" t="s">
        <v>83</v>
      </c>
      <c r="G5" s="91" t="s">
        <v>88</v>
      </c>
    </row>
    <row r="6" spans="1:8" s="53" customFormat="1" ht="27.6" customHeight="1" x14ac:dyDescent="0.3">
      <c r="A6" s="92">
        <v>44287</v>
      </c>
      <c r="B6" s="177" t="s">
        <v>117</v>
      </c>
      <c r="C6" s="177" t="s">
        <v>118</v>
      </c>
      <c r="D6" s="177" t="s">
        <v>121</v>
      </c>
      <c r="E6" s="178"/>
      <c r="F6" s="179"/>
      <c r="G6" s="180">
        <v>265</v>
      </c>
    </row>
    <row r="7" spans="1:8" s="53" customFormat="1" ht="28.8" customHeight="1" x14ac:dyDescent="0.3">
      <c r="A7" s="92">
        <v>44302</v>
      </c>
      <c r="B7" s="177" t="s">
        <v>117</v>
      </c>
      <c r="C7" s="177" t="s">
        <v>119</v>
      </c>
      <c r="D7" s="181" t="s">
        <v>123</v>
      </c>
      <c r="E7" s="182">
        <v>5000</v>
      </c>
      <c r="F7" s="183"/>
      <c r="G7" s="180"/>
    </row>
    <row r="8" spans="1:8" s="53" customFormat="1" ht="28.2" customHeight="1" x14ac:dyDescent="0.3">
      <c r="A8" s="92">
        <v>44316</v>
      </c>
      <c r="B8" s="177" t="s">
        <v>117</v>
      </c>
      <c r="C8" s="177" t="s">
        <v>120</v>
      </c>
      <c r="D8" s="181" t="s">
        <v>122</v>
      </c>
      <c r="E8" s="178"/>
      <c r="F8" s="179">
        <v>220.2</v>
      </c>
      <c r="G8" s="180"/>
    </row>
    <row r="9" spans="1:8" s="53" customFormat="1" ht="28.2" customHeight="1" x14ac:dyDescent="0.3">
      <c r="A9" s="92"/>
      <c r="B9" s="77"/>
      <c r="C9" s="50"/>
      <c r="D9" s="50"/>
      <c r="E9" s="51"/>
      <c r="F9" s="52"/>
      <c r="G9" s="93"/>
    </row>
    <row r="10" spans="1:8" s="53" customFormat="1" ht="28.2" customHeight="1" x14ac:dyDescent="0.3">
      <c r="A10" s="92"/>
      <c r="B10" s="163"/>
      <c r="C10" s="163"/>
      <c r="D10" s="163"/>
      <c r="E10" s="51"/>
      <c r="F10" s="52"/>
      <c r="G10" s="93"/>
    </row>
    <row r="11" spans="1:8" s="53" customFormat="1" ht="28.2" customHeight="1" x14ac:dyDescent="0.3">
      <c r="A11" s="92"/>
      <c r="B11" s="50"/>
      <c r="C11" s="50"/>
      <c r="D11" s="50"/>
      <c r="E11" s="51"/>
      <c r="F11" s="52"/>
      <c r="G11" s="94"/>
    </row>
    <row r="12" spans="1:8" s="53" customFormat="1" ht="28.2" customHeight="1" x14ac:dyDescent="0.3">
      <c r="A12" s="92"/>
      <c r="B12" s="50"/>
      <c r="C12" s="50"/>
      <c r="D12" s="50"/>
      <c r="E12" s="51"/>
      <c r="F12" s="52"/>
      <c r="G12" s="93"/>
    </row>
    <row r="13" spans="1:8" s="53" customFormat="1" ht="28.2" customHeight="1" x14ac:dyDescent="0.3">
      <c r="A13" s="92"/>
      <c r="B13" s="50"/>
      <c r="C13" s="50"/>
      <c r="D13" s="50"/>
      <c r="E13" s="51"/>
      <c r="F13" s="52"/>
      <c r="G13" s="93"/>
    </row>
    <row r="14" spans="1:8" s="53" customFormat="1" ht="16.2" customHeight="1" x14ac:dyDescent="0.3">
      <c r="A14" s="92"/>
      <c r="B14" s="50"/>
      <c r="C14" s="50"/>
      <c r="D14" s="50"/>
      <c r="E14" s="51"/>
      <c r="F14" s="52"/>
      <c r="G14" s="93"/>
    </row>
    <row r="15" spans="1:8" s="53" customFormat="1" ht="16.2" customHeight="1" x14ac:dyDescent="0.3">
      <c r="A15" s="92"/>
      <c r="B15" s="50"/>
      <c r="C15" s="50"/>
      <c r="D15" s="50"/>
      <c r="E15" s="51"/>
      <c r="F15" s="52"/>
      <c r="G15" s="93"/>
    </row>
    <row r="16" spans="1:8" s="53" customFormat="1" ht="16.2" customHeight="1" x14ac:dyDescent="0.3">
      <c r="A16" s="92"/>
      <c r="B16" s="50"/>
      <c r="C16" s="50"/>
      <c r="D16" s="50"/>
      <c r="E16" s="51"/>
      <c r="F16" s="52"/>
      <c r="G16" s="93"/>
    </row>
    <row r="17" spans="1:8" s="53" customFormat="1" ht="16.2" customHeight="1" x14ac:dyDescent="0.3">
      <c r="A17" s="92"/>
      <c r="B17" s="50"/>
      <c r="C17" s="50"/>
      <c r="D17" s="50"/>
      <c r="E17" s="51"/>
      <c r="F17" s="52"/>
      <c r="G17" s="93"/>
    </row>
    <row r="18" spans="1:8" s="53" customFormat="1" ht="16.2" customHeight="1" thickBot="1" x14ac:dyDescent="0.35">
      <c r="A18" s="92"/>
      <c r="B18" s="50"/>
      <c r="C18" s="50"/>
      <c r="D18" s="50"/>
      <c r="E18" s="51"/>
      <c r="F18" s="52"/>
      <c r="G18" s="93"/>
    </row>
    <row r="19" spans="1:8" ht="16.2" thickBot="1" x14ac:dyDescent="0.35">
      <c r="A19" s="95"/>
      <c r="B19" s="96"/>
      <c r="C19" s="96"/>
      <c r="D19" s="97"/>
      <c r="E19" s="131">
        <f>SUM(E6:E18)</f>
        <v>5000</v>
      </c>
      <c r="F19" s="131">
        <f>SUM(F6:F18)</f>
        <v>220.2</v>
      </c>
      <c r="G19" s="21">
        <f>SUM(G6:G18)</f>
        <v>265</v>
      </c>
      <c r="H19" s="39">
        <f>SUM(E19:G19)</f>
        <v>5485.2</v>
      </c>
    </row>
    <row r="20" spans="1:8" x14ac:dyDescent="0.3">
      <c r="E20" s="18"/>
      <c r="F20" s="18"/>
      <c r="G20" s="18"/>
    </row>
    <row r="21" spans="1:8" x14ac:dyDescent="0.3">
      <c r="A21" s="359" t="s">
        <v>90</v>
      </c>
      <c r="B21" s="360"/>
      <c r="C21" s="360"/>
      <c r="D21" s="360"/>
      <c r="E21" s="361"/>
      <c r="F21" s="18"/>
      <c r="G21" s="18"/>
    </row>
    <row r="22" spans="1:8" x14ac:dyDescent="0.3">
      <c r="A22" s="120" t="s">
        <v>59</v>
      </c>
      <c r="B22" s="119"/>
      <c r="C22" s="119"/>
      <c r="D22" s="119"/>
      <c r="E22" s="121">
        <f>E19</f>
        <v>5000</v>
      </c>
    </row>
    <row r="23" spans="1:8" x14ac:dyDescent="0.3">
      <c r="A23" s="122" t="s">
        <v>98</v>
      </c>
      <c r="B23" s="123"/>
      <c r="C23" s="123"/>
      <c r="D23" s="123"/>
      <c r="E23" s="124">
        <f>SUM(F3:G3)</f>
        <v>485.2</v>
      </c>
    </row>
  </sheetData>
  <mergeCells count="5">
    <mergeCell ref="A1:D2"/>
    <mergeCell ref="E1:G2"/>
    <mergeCell ref="A3:C4"/>
    <mergeCell ref="H1:H2"/>
    <mergeCell ref="A21:E21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44"/>
  <sheetViews>
    <sheetView tabSelected="1" workbookViewId="0">
      <pane xSplit="11" ySplit="5" topLeftCell="L6" activePane="bottomRight" state="frozen"/>
      <selection pane="topRight" activeCell="M1" sqref="M1"/>
      <selection pane="bottomLeft" activeCell="A8" sqref="A8"/>
      <selection pane="bottomRight" activeCell="S22" sqref="S22"/>
    </sheetView>
  </sheetViews>
  <sheetFormatPr defaultColWidth="11.19921875" defaultRowHeight="15.6" x14ac:dyDescent="0.3"/>
  <cols>
    <col min="1" max="1" width="10.796875" style="64"/>
    <col min="2" max="2" width="10.796875" style="20"/>
    <col min="3" max="3" width="20.5" style="19" customWidth="1"/>
    <col min="4" max="4" width="19.3984375" style="19" customWidth="1"/>
    <col min="5" max="5" width="0" style="1" hidden="1" customWidth="1"/>
    <col min="6" max="10" width="0" style="3" hidden="1" customWidth="1"/>
    <col min="11" max="11" width="6.19921875" style="1" hidden="1" customWidth="1"/>
    <col min="12" max="12" width="10.19921875" style="1" customWidth="1"/>
    <col min="13" max="13" width="9.19921875" style="15" customWidth="1"/>
    <col min="14" max="14" width="8.59765625" style="16" bestFit="1" customWidth="1"/>
    <col min="15" max="15" width="8.59765625" style="16" customWidth="1"/>
    <col min="16" max="16" width="8.59765625" style="16" bestFit="1" customWidth="1"/>
    <col min="17" max="17" width="9.3984375" style="16" customWidth="1"/>
    <col min="18" max="19" width="10.09765625" style="16" customWidth="1"/>
    <col min="20" max="20" width="10.19921875" style="16" customWidth="1"/>
    <col min="21" max="21" width="10.19921875" style="15" customWidth="1"/>
    <col min="22" max="22" width="9.296875" style="15" customWidth="1"/>
    <col min="23" max="30" width="10.19921875" style="15" customWidth="1"/>
    <col min="31" max="31" width="11.5" style="15" customWidth="1"/>
    <col min="32" max="32" width="11.5" style="11" customWidth="1"/>
    <col min="33" max="33" width="10.19921875" style="141" customWidth="1"/>
  </cols>
  <sheetData>
    <row r="1" spans="1:34" ht="15.6" customHeight="1" x14ac:dyDescent="0.3">
      <c r="A1" s="370"/>
      <c r="B1" s="370"/>
      <c r="C1" s="370"/>
      <c r="D1" s="370"/>
      <c r="E1" s="2"/>
      <c r="F1" s="2"/>
      <c r="G1" s="2"/>
      <c r="H1" s="2"/>
      <c r="I1" s="2"/>
      <c r="J1" s="2"/>
      <c r="K1" s="2"/>
      <c r="L1" s="2"/>
      <c r="M1" s="364" t="s">
        <v>44</v>
      </c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5"/>
      <c r="AF1" s="362" t="s">
        <v>45</v>
      </c>
      <c r="AG1" s="134"/>
      <c r="AH1" s="362" t="s">
        <v>45</v>
      </c>
    </row>
    <row r="2" spans="1:34" ht="22.8" customHeight="1" thickBot="1" x14ac:dyDescent="0.35">
      <c r="A2" s="370"/>
      <c r="B2" s="370"/>
      <c r="C2" s="370"/>
      <c r="D2" s="370"/>
      <c r="E2" s="2"/>
      <c r="F2" s="2"/>
      <c r="G2" s="2"/>
      <c r="H2" s="2"/>
      <c r="I2" s="2"/>
      <c r="J2" s="2"/>
      <c r="K2" s="2"/>
      <c r="L2" s="2"/>
      <c r="M2" s="366"/>
      <c r="N2" s="366"/>
      <c r="O2" s="366"/>
      <c r="P2" s="366"/>
      <c r="Q2" s="366"/>
      <c r="R2" s="366"/>
      <c r="S2" s="366"/>
      <c r="T2" s="366"/>
      <c r="U2" s="366"/>
      <c r="V2" s="366"/>
      <c r="W2" s="366"/>
      <c r="X2" s="366"/>
      <c r="Y2" s="366"/>
      <c r="Z2" s="366"/>
      <c r="AA2" s="366"/>
      <c r="AB2" s="366"/>
      <c r="AC2" s="366"/>
      <c r="AD2" s="366"/>
      <c r="AE2" s="367"/>
      <c r="AF2" s="369"/>
      <c r="AG2" s="134"/>
      <c r="AH2" s="363"/>
    </row>
    <row r="3" spans="1:34" s="2" customFormat="1" ht="16.2" thickBot="1" x14ac:dyDescent="0.35">
      <c r="A3" s="368" t="s">
        <v>114</v>
      </c>
      <c r="B3" s="368"/>
      <c r="C3" s="368"/>
      <c r="D3" s="58" t="s">
        <v>41</v>
      </c>
      <c r="M3" s="39">
        <f t="shared" ref="M3:AE3" si="0">SUM(M6:M33)</f>
        <v>0</v>
      </c>
      <c r="N3" s="39">
        <f t="shared" si="0"/>
        <v>337.84</v>
      </c>
      <c r="O3" s="39">
        <f t="shared" si="0"/>
        <v>300</v>
      </c>
      <c r="P3" s="39">
        <f t="shared" si="0"/>
        <v>0</v>
      </c>
      <c r="Q3" s="39">
        <f t="shared" si="0"/>
        <v>266.04000000000002</v>
      </c>
      <c r="R3" s="39">
        <f t="shared" si="0"/>
        <v>1189.6500000000001</v>
      </c>
      <c r="S3" s="39">
        <f t="shared" si="0"/>
        <v>244.96</v>
      </c>
      <c r="T3" s="39">
        <f t="shared" si="0"/>
        <v>0</v>
      </c>
      <c r="U3" s="39">
        <f t="shared" si="0"/>
        <v>41.2</v>
      </c>
      <c r="V3" s="39">
        <f t="shared" si="0"/>
        <v>0</v>
      </c>
      <c r="W3" s="39">
        <f t="shared" si="0"/>
        <v>466.4</v>
      </c>
      <c r="X3" s="39">
        <f t="shared" si="0"/>
        <v>0</v>
      </c>
      <c r="Y3" s="39">
        <f t="shared" si="0"/>
        <v>340</v>
      </c>
      <c r="Z3" s="39">
        <f t="shared" si="0"/>
        <v>0</v>
      </c>
      <c r="AA3" s="39">
        <f t="shared" si="0"/>
        <v>0</v>
      </c>
      <c r="AB3" s="39">
        <f t="shared" si="0"/>
        <v>0</v>
      </c>
      <c r="AC3" s="39">
        <f t="shared" si="0"/>
        <v>0</v>
      </c>
      <c r="AD3" s="39">
        <f t="shared" si="0"/>
        <v>24</v>
      </c>
      <c r="AE3" s="39">
        <f t="shared" si="0"/>
        <v>0</v>
      </c>
      <c r="AF3" s="62">
        <f>SUM(M3:AE3)</f>
        <v>3210.0899999999997</v>
      </c>
      <c r="AG3" s="135">
        <f>SUM(AG6:AG33)</f>
        <v>179.41</v>
      </c>
      <c r="AH3" s="12">
        <f>SUM(AF3+AG3)</f>
        <v>3389.4999999999995</v>
      </c>
    </row>
    <row r="4" spans="1:34" ht="15.6" customHeight="1" x14ac:dyDescent="0.3">
      <c r="A4" s="368"/>
      <c r="B4" s="368"/>
      <c r="C4" s="368"/>
      <c r="D4" s="59" t="s">
        <v>42</v>
      </c>
      <c r="E4" s="6"/>
      <c r="F4" s="6"/>
      <c r="G4" s="6"/>
      <c r="H4" s="6"/>
      <c r="I4" s="6"/>
      <c r="J4" s="6"/>
      <c r="K4" s="4"/>
      <c r="L4" s="4"/>
      <c r="M4" s="85" t="s">
        <v>21</v>
      </c>
      <c r="N4" s="76" t="s">
        <v>22</v>
      </c>
      <c r="O4" s="86" t="s">
        <v>23</v>
      </c>
      <c r="P4" s="88" t="s">
        <v>24</v>
      </c>
      <c r="Q4" s="84" t="s">
        <v>25</v>
      </c>
      <c r="R4" s="84" t="s">
        <v>26</v>
      </c>
      <c r="S4" s="84" t="s">
        <v>155</v>
      </c>
      <c r="T4" s="84" t="s">
        <v>27</v>
      </c>
      <c r="U4" s="84" t="s">
        <v>28</v>
      </c>
      <c r="V4" s="14" t="s">
        <v>29</v>
      </c>
      <c r="W4" s="84" t="s">
        <v>30</v>
      </c>
      <c r="X4" s="14" t="s">
        <v>31</v>
      </c>
      <c r="Y4" s="14" t="s">
        <v>68</v>
      </c>
      <c r="Z4" s="14" t="s">
        <v>69</v>
      </c>
      <c r="AA4" s="14" t="s">
        <v>70</v>
      </c>
      <c r="AB4" s="14" t="s">
        <v>71</v>
      </c>
      <c r="AC4" s="14" t="s">
        <v>72</v>
      </c>
      <c r="AD4" s="14" t="s">
        <v>77</v>
      </c>
      <c r="AE4" s="13" t="s">
        <v>78</v>
      </c>
      <c r="AF4" s="55"/>
      <c r="AG4" s="136" t="s">
        <v>31</v>
      </c>
    </row>
    <row r="5" spans="1:34" s="70" customFormat="1" ht="27.6" x14ac:dyDescent="0.3">
      <c r="A5" s="101" t="s">
        <v>1</v>
      </c>
      <c r="B5" s="102" t="s">
        <v>2</v>
      </c>
      <c r="C5" s="103" t="s">
        <v>58</v>
      </c>
      <c r="D5" s="103" t="s">
        <v>3</v>
      </c>
      <c r="E5" s="104"/>
      <c r="F5" s="105"/>
      <c r="G5" s="106"/>
      <c r="H5" s="106"/>
      <c r="I5" s="106"/>
      <c r="J5" s="104"/>
      <c r="K5" s="107"/>
      <c r="L5" s="185" t="s">
        <v>128</v>
      </c>
      <c r="M5" s="108" t="s">
        <v>55</v>
      </c>
      <c r="N5" s="109" t="s">
        <v>11</v>
      </c>
      <c r="O5" s="110" t="s">
        <v>65</v>
      </c>
      <c r="P5" s="110" t="s">
        <v>66</v>
      </c>
      <c r="Q5" s="108" t="s">
        <v>168</v>
      </c>
      <c r="R5" s="110" t="s">
        <v>157</v>
      </c>
      <c r="S5" s="110" t="s">
        <v>156</v>
      </c>
      <c r="T5" s="110" t="s">
        <v>60</v>
      </c>
      <c r="U5" s="111" t="s">
        <v>86</v>
      </c>
      <c r="V5" s="112" t="s">
        <v>85</v>
      </c>
      <c r="W5" s="108" t="s">
        <v>126</v>
      </c>
      <c r="X5" s="113" t="s">
        <v>74</v>
      </c>
      <c r="Y5" s="254" t="s">
        <v>158</v>
      </c>
      <c r="Z5" s="113" t="s">
        <v>63</v>
      </c>
      <c r="AA5" s="114" t="s">
        <v>75</v>
      </c>
      <c r="AB5" s="113" t="s">
        <v>64</v>
      </c>
      <c r="AC5" s="113" t="s">
        <v>76</v>
      </c>
      <c r="AD5" s="113" t="s">
        <v>79</v>
      </c>
      <c r="AE5" s="113" t="s">
        <v>80</v>
      </c>
      <c r="AF5" s="115"/>
      <c r="AG5" s="137" t="s">
        <v>4</v>
      </c>
    </row>
    <row r="6" spans="1:34" x14ac:dyDescent="0.3">
      <c r="A6" s="63">
        <v>44293</v>
      </c>
      <c r="B6" s="20" t="s">
        <v>117</v>
      </c>
      <c r="C6" s="19" t="s">
        <v>124</v>
      </c>
      <c r="D6" s="78" t="s">
        <v>164</v>
      </c>
      <c r="E6" s="7"/>
      <c r="F6" s="5"/>
      <c r="G6" s="5"/>
      <c r="H6" s="5"/>
      <c r="I6" s="5"/>
      <c r="J6" s="5"/>
      <c r="L6" s="145">
        <f t="shared" ref="L6:L10" si="1">SUM(M6:AG6)</f>
        <v>341.64</v>
      </c>
      <c r="M6" s="80"/>
      <c r="O6" s="81"/>
      <c r="Q6" s="82"/>
      <c r="R6" s="82">
        <v>315.64</v>
      </c>
      <c r="S6" s="82">
        <v>26</v>
      </c>
      <c r="T6" s="82"/>
      <c r="U6" s="81"/>
      <c r="V6" s="80"/>
      <c r="W6" s="82"/>
      <c r="X6" s="80"/>
      <c r="Y6" s="80"/>
      <c r="Z6" s="80"/>
      <c r="AA6" s="80"/>
      <c r="AB6" s="80"/>
      <c r="AC6" s="80"/>
      <c r="AD6" s="80"/>
      <c r="AF6" s="56"/>
      <c r="AG6" s="143"/>
    </row>
    <row r="7" spans="1:34" x14ac:dyDescent="0.3">
      <c r="A7" s="63">
        <v>44294</v>
      </c>
      <c r="B7" s="20" t="s">
        <v>125</v>
      </c>
      <c r="C7" s="19" t="s">
        <v>126</v>
      </c>
      <c r="D7" s="78" t="s">
        <v>127</v>
      </c>
      <c r="E7" s="7"/>
      <c r="F7" s="5"/>
      <c r="G7" s="5"/>
      <c r="H7" s="5"/>
      <c r="I7" s="5"/>
      <c r="J7" s="5"/>
      <c r="L7" s="145">
        <f t="shared" si="1"/>
        <v>138.62</v>
      </c>
      <c r="M7" s="80"/>
      <c r="N7" s="82"/>
      <c r="O7" s="81"/>
      <c r="Q7" s="82"/>
      <c r="R7" s="82"/>
      <c r="S7" s="82"/>
      <c r="T7" s="82"/>
      <c r="U7" s="87"/>
      <c r="V7" s="80"/>
      <c r="W7" s="82">
        <v>116.6</v>
      </c>
      <c r="X7" s="80"/>
      <c r="Y7" s="80"/>
      <c r="Z7" s="80"/>
      <c r="AA7" s="80"/>
      <c r="AB7" s="80"/>
      <c r="AC7" s="80"/>
      <c r="AD7" s="80"/>
      <c r="AF7" s="56"/>
      <c r="AG7" s="184">
        <v>22.02</v>
      </c>
    </row>
    <row r="8" spans="1:34" x14ac:dyDescent="0.3">
      <c r="A8" s="63">
        <v>44321</v>
      </c>
      <c r="B8" s="20" t="s">
        <v>125</v>
      </c>
      <c r="C8" s="19" t="s">
        <v>126</v>
      </c>
      <c r="D8" s="78" t="s">
        <v>127</v>
      </c>
      <c r="E8" s="7"/>
      <c r="F8" s="5"/>
      <c r="G8" s="5"/>
      <c r="H8" s="5"/>
      <c r="I8" s="5"/>
      <c r="J8" s="5"/>
      <c r="L8" s="145">
        <f t="shared" si="1"/>
        <v>138.62</v>
      </c>
      <c r="M8" s="80"/>
      <c r="O8" s="81"/>
      <c r="Q8" s="82"/>
      <c r="R8" s="82"/>
      <c r="S8" s="82"/>
      <c r="T8" s="82"/>
      <c r="U8" s="81"/>
      <c r="V8" s="80"/>
      <c r="W8" s="82">
        <v>116.6</v>
      </c>
      <c r="X8" s="80"/>
      <c r="Y8" s="80"/>
      <c r="Z8" s="80"/>
      <c r="AA8" s="80"/>
      <c r="AB8" s="80"/>
      <c r="AC8" s="80"/>
      <c r="AD8" s="80"/>
      <c r="AF8" s="56"/>
      <c r="AG8" s="143">
        <v>22.02</v>
      </c>
    </row>
    <row r="9" spans="1:34" x14ac:dyDescent="0.3">
      <c r="A9" s="63">
        <v>44321</v>
      </c>
      <c r="B9" s="20" t="s">
        <v>117</v>
      </c>
      <c r="C9" s="19" t="s">
        <v>124</v>
      </c>
      <c r="D9" s="78" t="s">
        <v>163</v>
      </c>
      <c r="E9" s="7"/>
      <c r="F9" s="5"/>
      <c r="G9" s="5"/>
      <c r="H9" s="5"/>
      <c r="I9" s="5"/>
      <c r="J9" s="5"/>
      <c r="L9" s="145">
        <f t="shared" si="1"/>
        <v>301.54000000000002</v>
      </c>
      <c r="M9" s="80"/>
      <c r="O9" s="81"/>
      <c r="Q9" s="82">
        <v>266.04000000000002</v>
      </c>
      <c r="R9" s="82"/>
      <c r="S9" s="82">
        <v>24.3</v>
      </c>
      <c r="T9" s="82"/>
      <c r="U9" s="87">
        <v>11.2</v>
      </c>
      <c r="V9" s="80"/>
      <c r="W9" s="82"/>
      <c r="X9" s="80"/>
      <c r="Y9" s="80"/>
      <c r="Z9" s="80"/>
      <c r="AA9" s="80"/>
      <c r="AB9" s="80"/>
      <c r="AC9" s="80"/>
      <c r="AD9" s="80"/>
      <c r="AF9" s="56"/>
      <c r="AG9" s="143"/>
    </row>
    <row r="10" spans="1:34" x14ac:dyDescent="0.3">
      <c r="A10" s="63">
        <v>44321</v>
      </c>
      <c r="B10" s="20" t="s">
        <v>117</v>
      </c>
      <c r="C10" s="19" t="s">
        <v>151</v>
      </c>
      <c r="D10" s="78" t="s">
        <v>11</v>
      </c>
      <c r="E10" s="7"/>
      <c r="F10" s="5"/>
      <c r="G10" s="5"/>
      <c r="H10" s="5"/>
      <c r="I10" s="5"/>
      <c r="J10" s="5"/>
      <c r="L10" s="145">
        <f t="shared" si="1"/>
        <v>337.84</v>
      </c>
      <c r="M10" s="80"/>
      <c r="N10" s="82">
        <v>337.84</v>
      </c>
      <c r="O10" s="82"/>
      <c r="Q10" s="82"/>
      <c r="R10" s="82"/>
      <c r="S10" s="82"/>
      <c r="T10" s="82"/>
      <c r="U10" s="82"/>
      <c r="V10" s="80"/>
      <c r="X10" s="80"/>
      <c r="Y10" s="80"/>
      <c r="Z10" s="80"/>
      <c r="AA10" s="80"/>
      <c r="AB10" s="80"/>
      <c r="AC10" s="80"/>
      <c r="AD10" s="83"/>
      <c r="AF10" s="56"/>
      <c r="AG10" s="143"/>
    </row>
    <row r="11" spans="1:34" x14ac:dyDescent="0.3">
      <c r="A11" s="63">
        <v>44321</v>
      </c>
      <c r="B11" s="20" t="s">
        <v>117</v>
      </c>
      <c r="C11" s="19" t="s">
        <v>152</v>
      </c>
      <c r="D11" s="78" t="s">
        <v>162</v>
      </c>
      <c r="E11" s="7"/>
      <c r="F11" s="5"/>
      <c r="G11" s="5"/>
      <c r="H11" s="5"/>
      <c r="I11" s="5"/>
      <c r="J11" s="5"/>
      <c r="L11" s="145">
        <f>SUM(M11:AG11)</f>
        <v>408</v>
      </c>
      <c r="M11" s="83"/>
      <c r="O11" s="82"/>
      <c r="Q11" s="82"/>
      <c r="R11" s="82"/>
      <c r="S11" s="82"/>
      <c r="T11" s="82"/>
      <c r="U11" s="82"/>
      <c r="V11" s="80"/>
      <c r="W11" s="82"/>
      <c r="X11" s="80"/>
      <c r="Y11" s="80">
        <v>340</v>
      </c>
      <c r="Z11" s="80"/>
      <c r="AA11" s="80"/>
      <c r="AB11" s="80"/>
      <c r="AC11" s="80"/>
      <c r="AD11" s="80"/>
      <c r="AF11" s="56"/>
      <c r="AG11" s="143">
        <v>68</v>
      </c>
    </row>
    <row r="12" spans="1:34" x14ac:dyDescent="0.3">
      <c r="A12" s="63">
        <v>44321</v>
      </c>
      <c r="B12" s="20" t="s">
        <v>117</v>
      </c>
      <c r="C12" s="19" t="s">
        <v>153</v>
      </c>
      <c r="D12" s="78" t="s">
        <v>161</v>
      </c>
      <c r="E12" s="7"/>
      <c r="F12" s="5"/>
      <c r="G12" s="5"/>
      <c r="H12" s="5"/>
      <c r="I12" s="5"/>
      <c r="J12" s="5"/>
      <c r="L12" s="145">
        <f t="shared" ref="L12:L31" si="2">SUM(M12:AG12)</f>
        <v>300</v>
      </c>
      <c r="M12" s="80"/>
      <c r="O12" s="82">
        <v>300</v>
      </c>
      <c r="Q12" s="82"/>
      <c r="R12" s="82"/>
      <c r="S12" s="82"/>
      <c r="T12" s="82"/>
      <c r="U12" s="82"/>
      <c r="V12" s="83"/>
      <c r="W12" s="82"/>
      <c r="X12" s="83"/>
      <c r="Y12" s="83"/>
      <c r="Z12" s="83"/>
      <c r="AA12" s="83"/>
      <c r="AB12" s="83"/>
      <c r="AC12" s="83"/>
      <c r="AD12" s="80"/>
      <c r="AF12" s="56"/>
      <c r="AG12" s="138"/>
    </row>
    <row r="13" spans="1:34" x14ac:dyDescent="0.3">
      <c r="A13" s="63">
        <v>44321</v>
      </c>
      <c r="B13" s="20" t="s">
        <v>117</v>
      </c>
      <c r="C13" s="19" t="s">
        <v>124</v>
      </c>
      <c r="D13" s="78" t="s">
        <v>73</v>
      </c>
      <c r="E13" s="7"/>
      <c r="F13" s="5"/>
      <c r="G13" s="5"/>
      <c r="H13" s="5"/>
      <c r="I13" s="5"/>
      <c r="J13" s="5"/>
      <c r="L13" s="145">
        <f t="shared" si="2"/>
        <v>298.17</v>
      </c>
      <c r="M13" s="80"/>
      <c r="O13" s="82"/>
      <c r="Q13" s="82"/>
      <c r="R13" s="255">
        <v>272.17</v>
      </c>
      <c r="S13" s="255">
        <v>26</v>
      </c>
      <c r="T13" s="82"/>
      <c r="U13" s="82"/>
      <c r="V13" s="80"/>
      <c r="W13" s="81"/>
      <c r="X13" s="80"/>
      <c r="Y13" s="80"/>
      <c r="Z13" s="80"/>
      <c r="AA13" s="80"/>
      <c r="AB13" s="80"/>
      <c r="AC13" s="80"/>
      <c r="AD13" s="80"/>
      <c r="AF13" s="56"/>
      <c r="AG13" s="138"/>
    </row>
    <row r="14" spans="1:34" x14ac:dyDescent="0.3">
      <c r="A14" s="63">
        <v>44343</v>
      </c>
      <c r="B14" s="20" t="s">
        <v>159</v>
      </c>
      <c r="C14" s="19" t="s">
        <v>160</v>
      </c>
      <c r="D14" s="78" t="s">
        <v>79</v>
      </c>
      <c r="E14" s="7"/>
      <c r="F14" s="5"/>
      <c r="G14" s="5"/>
      <c r="H14" s="5"/>
      <c r="I14" s="5"/>
      <c r="J14" s="5"/>
      <c r="L14" s="145">
        <f t="shared" si="2"/>
        <v>6</v>
      </c>
      <c r="M14" s="80"/>
      <c r="O14" s="82"/>
      <c r="Q14" s="82"/>
      <c r="R14" s="82"/>
      <c r="S14" s="82"/>
      <c r="T14" s="82"/>
      <c r="U14" s="82"/>
      <c r="V14" s="83"/>
      <c r="W14" s="82"/>
      <c r="X14" s="83"/>
      <c r="Y14" s="83"/>
      <c r="Z14" s="83"/>
      <c r="AA14" s="83"/>
      <c r="AB14" s="83"/>
      <c r="AC14" s="83"/>
      <c r="AD14" s="80">
        <v>6</v>
      </c>
      <c r="AF14" s="56"/>
      <c r="AG14" s="143"/>
    </row>
    <row r="15" spans="1:34" x14ac:dyDescent="0.3">
      <c r="A15" s="63">
        <v>44358</v>
      </c>
      <c r="B15" s="20" t="s">
        <v>117</v>
      </c>
      <c r="C15" s="19" t="s">
        <v>124</v>
      </c>
      <c r="D15" s="78" t="s">
        <v>169</v>
      </c>
      <c r="E15" s="7"/>
      <c r="F15" s="5"/>
      <c r="G15" s="5"/>
      <c r="H15" s="5"/>
      <c r="I15" s="5"/>
      <c r="J15" s="5"/>
      <c r="L15" s="145">
        <f t="shared" si="2"/>
        <v>321.17</v>
      </c>
      <c r="M15" s="80"/>
      <c r="O15" s="81"/>
      <c r="Q15" s="82"/>
      <c r="R15" s="82">
        <v>295.17</v>
      </c>
      <c r="S15" s="82">
        <v>26</v>
      </c>
      <c r="T15" s="82"/>
      <c r="U15" s="81"/>
      <c r="V15" s="80"/>
      <c r="W15" s="82"/>
      <c r="X15" s="80"/>
      <c r="Y15" s="80"/>
      <c r="Z15" s="80"/>
      <c r="AA15" s="80"/>
      <c r="AB15" s="80"/>
      <c r="AC15" s="80"/>
      <c r="AD15" s="80"/>
      <c r="AF15" s="56"/>
      <c r="AG15" s="138"/>
    </row>
    <row r="16" spans="1:34" x14ac:dyDescent="0.3">
      <c r="A16" s="63">
        <v>44358</v>
      </c>
      <c r="B16" s="20" t="s">
        <v>117</v>
      </c>
      <c r="C16" s="79" t="s">
        <v>166</v>
      </c>
      <c r="D16" s="78" t="s">
        <v>167</v>
      </c>
      <c r="E16" s="7"/>
      <c r="F16" s="5"/>
      <c r="G16" s="5"/>
      <c r="H16" s="5"/>
      <c r="I16" s="5"/>
      <c r="J16" s="5"/>
      <c r="L16" s="145">
        <f t="shared" si="2"/>
        <v>30</v>
      </c>
      <c r="M16" s="82"/>
      <c r="O16" s="82"/>
      <c r="Q16" s="82"/>
      <c r="R16" s="82"/>
      <c r="S16" s="82"/>
      <c r="U16" s="82">
        <v>30</v>
      </c>
      <c r="V16" s="83"/>
      <c r="W16" s="82"/>
      <c r="X16" s="83"/>
      <c r="Y16" s="83"/>
      <c r="Z16" s="83"/>
      <c r="AA16" s="83"/>
      <c r="AB16" s="83"/>
      <c r="AC16" s="83"/>
      <c r="AD16" s="80"/>
      <c r="AF16" s="56"/>
      <c r="AG16" s="138"/>
    </row>
    <row r="17" spans="1:33" x14ac:dyDescent="0.3">
      <c r="A17" s="63">
        <v>44377</v>
      </c>
      <c r="B17" s="20" t="s">
        <v>159</v>
      </c>
      <c r="C17" s="19" t="s">
        <v>160</v>
      </c>
      <c r="D17" s="78" t="s">
        <v>79</v>
      </c>
      <c r="E17" s="7"/>
      <c r="F17" s="5"/>
      <c r="G17" s="5"/>
      <c r="H17" s="5"/>
      <c r="I17" s="5"/>
      <c r="J17" s="5"/>
      <c r="L17" s="145">
        <f t="shared" si="2"/>
        <v>18</v>
      </c>
      <c r="M17" s="83"/>
      <c r="O17" s="82"/>
      <c r="Q17" s="82"/>
      <c r="R17" s="82"/>
      <c r="S17" s="82"/>
      <c r="T17" s="82"/>
      <c r="U17" s="82"/>
      <c r="V17" s="80"/>
      <c r="W17" s="82"/>
      <c r="X17" s="80"/>
      <c r="Y17" s="80"/>
      <c r="Z17" s="80"/>
      <c r="AA17" s="80"/>
      <c r="AB17" s="80"/>
      <c r="AC17" s="80"/>
      <c r="AD17" s="80">
        <v>18</v>
      </c>
      <c r="AF17" s="56"/>
      <c r="AG17" s="143"/>
    </row>
    <row r="18" spans="1:33" x14ac:dyDescent="0.3">
      <c r="A18" s="63">
        <v>44385</v>
      </c>
      <c r="B18" s="20" t="s">
        <v>117</v>
      </c>
      <c r="C18" s="19" t="s">
        <v>126</v>
      </c>
      <c r="D18" s="78" t="s">
        <v>127</v>
      </c>
      <c r="E18" s="7"/>
      <c r="F18" s="5"/>
      <c r="G18" s="5"/>
      <c r="H18" s="5"/>
      <c r="I18" s="5"/>
      <c r="J18" s="5"/>
      <c r="L18" s="145">
        <f t="shared" si="2"/>
        <v>138.62</v>
      </c>
      <c r="M18" s="80"/>
      <c r="O18" s="82"/>
      <c r="P18" s="82"/>
      <c r="Q18" s="81"/>
      <c r="R18" s="82"/>
      <c r="S18" s="82"/>
      <c r="T18" s="82"/>
      <c r="U18" s="82"/>
      <c r="V18" s="80"/>
      <c r="W18" s="80">
        <v>116.6</v>
      </c>
      <c r="X18" s="80"/>
      <c r="Y18" s="80"/>
      <c r="Z18" s="80"/>
      <c r="AA18" s="80"/>
      <c r="AB18" s="80"/>
      <c r="AC18" s="80"/>
      <c r="AD18" s="80"/>
      <c r="AF18" s="56"/>
      <c r="AG18" s="184">
        <v>22.02</v>
      </c>
    </row>
    <row r="19" spans="1:33" x14ac:dyDescent="0.3">
      <c r="A19" s="63">
        <v>44385</v>
      </c>
      <c r="B19" s="20" t="s">
        <v>117</v>
      </c>
      <c r="C19" s="19" t="s">
        <v>124</v>
      </c>
      <c r="D19" s="78" t="s">
        <v>169</v>
      </c>
      <c r="E19" s="7"/>
      <c r="F19" s="5"/>
      <c r="G19" s="5"/>
      <c r="H19" s="5"/>
      <c r="I19" s="5"/>
      <c r="J19" s="5"/>
      <c r="L19" s="145">
        <f t="shared" si="2"/>
        <v>332.67</v>
      </c>
      <c r="M19" s="80"/>
      <c r="O19" s="82"/>
      <c r="P19" s="82"/>
      <c r="Q19" s="81"/>
      <c r="R19" s="82">
        <v>306.67</v>
      </c>
      <c r="S19" s="82">
        <v>26</v>
      </c>
      <c r="T19" s="82"/>
      <c r="U19" s="82"/>
      <c r="V19" s="80"/>
      <c r="W19" s="80"/>
      <c r="X19" s="80"/>
      <c r="Y19" s="80"/>
      <c r="Z19" s="80"/>
      <c r="AA19" s="80"/>
      <c r="AB19" s="80"/>
      <c r="AC19" s="80"/>
      <c r="AD19" s="80"/>
      <c r="AF19" s="56"/>
      <c r="AG19" s="256"/>
    </row>
    <row r="20" spans="1:33" x14ac:dyDescent="0.3">
      <c r="A20" s="63">
        <v>44385</v>
      </c>
      <c r="B20" s="20" t="s">
        <v>117</v>
      </c>
      <c r="C20" s="19" t="s">
        <v>124</v>
      </c>
      <c r="D20" s="78" t="s">
        <v>169</v>
      </c>
      <c r="E20" s="7"/>
      <c r="F20" s="5"/>
      <c r="G20" s="5"/>
      <c r="H20" s="5"/>
      <c r="I20" s="5"/>
      <c r="J20" s="5"/>
      <c r="L20" s="145">
        <f t="shared" si="2"/>
        <v>139.99</v>
      </c>
      <c r="M20" s="80"/>
      <c r="O20" s="82"/>
      <c r="P20" s="82"/>
      <c r="Q20" s="82"/>
      <c r="R20" s="82"/>
      <c r="S20" s="82">
        <v>116.66</v>
      </c>
      <c r="T20" s="82"/>
      <c r="U20" s="82"/>
      <c r="V20" s="80"/>
      <c r="W20" s="80"/>
      <c r="X20" s="80"/>
      <c r="Y20" s="80"/>
      <c r="Z20" s="80"/>
      <c r="AA20" s="80"/>
      <c r="AB20" s="80"/>
      <c r="AC20" s="80"/>
      <c r="AD20" s="80"/>
      <c r="AE20" s="43"/>
      <c r="AF20" s="57"/>
      <c r="AG20" s="184">
        <v>23.33</v>
      </c>
    </row>
    <row r="21" spans="1:33" x14ac:dyDescent="0.3">
      <c r="A21" s="63">
        <v>44385</v>
      </c>
      <c r="B21" s="20" t="s">
        <v>117</v>
      </c>
      <c r="C21" s="19" t="s">
        <v>126</v>
      </c>
      <c r="D21" s="78" t="s">
        <v>127</v>
      </c>
      <c r="E21" s="7"/>
      <c r="F21" s="5"/>
      <c r="G21" s="5"/>
      <c r="H21" s="5"/>
      <c r="I21" s="5"/>
      <c r="J21" s="5"/>
      <c r="L21" s="145">
        <f t="shared" si="2"/>
        <v>138.62</v>
      </c>
      <c r="M21" s="80"/>
      <c r="O21" s="82"/>
      <c r="P21" s="82"/>
      <c r="Q21" s="82"/>
      <c r="R21" s="82"/>
      <c r="S21" s="82"/>
      <c r="T21" s="82"/>
      <c r="U21" s="82"/>
      <c r="V21" s="80"/>
      <c r="W21" s="80">
        <v>116.6</v>
      </c>
      <c r="X21" s="80"/>
      <c r="Y21" s="80"/>
      <c r="Z21" s="80"/>
      <c r="AA21" s="80"/>
      <c r="AB21" s="80"/>
      <c r="AC21" s="80"/>
      <c r="AD21" s="80"/>
      <c r="AE21" s="43"/>
      <c r="AF21" s="57"/>
      <c r="AG21" s="143">
        <v>22.02</v>
      </c>
    </row>
    <row r="22" spans="1:33" x14ac:dyDescent="0.3">
      <c r="A22" s="63"/>
      <c r="E22" s="7"/>
      <c r="F22" s="5"/>
      <c r="G22" s="5"/>
      <c r="H22" s="5"/>
      <c r="I22" s="5"/>
      <c r="J22" s="5"/>
      <c r="L22" s="145">
        <f t="shared" si="2"/>
        <v>0</v>
      </c>
      <c r="R22" s="82"/>
      <c r="S22" s="82"/>
      <c r="AF22" s="56"/>
      <c r="AG22" s="138"/>
    </row>
    <row r="23" spans="1:33" x14ac:dyDescent="0.3">
      <c r="A23" s="63"/>
      <c r="E23" s="7"/>
      <c r="F23" s="5"/>
      <c r="G23" s="5"/>
      <c r="H23" s="5"/>
      <c r="I23" s="5"/>
      <c r="J23" s="5"/>
      <c r="L23" s="145">
        <f t="shared" si="2"/>
        <v>0</v>
      </c>
      <c r="AF23" s="56"/>
      <c r="AG23" s="138"/>
    </row>
    <row r="24" spans="1:33" x14ac:dyDescent="0.3">
      <c r="A24" s="63"/>
      <c r="E24" s="7"/>
      <c r="F24" s="5"/>
      <c r="G24" s="5"/>
      <c r="H24" s="5"/>
      <c r="I24" s="5"/>
      <c r="J24" s="5"/>
      <c r="L24" s="145">
        <f t="shared" si="2"/>
        <v>0</v>
      </c>
      <c r="AF24" s="56"/>
      <c r="AG24" s="138"/>
    </row>
    <row r="25" spans="1:33" x14ac:dyDescent="0.3">
      <c r="A25" s="63"/>
      <c r="E25" s="7"/>
      <c r="F25" s="5"/>
      <c r="G25" s="5"/>
      <c r="H25" s="5"/>
      <c r="I25" s="5"/>
      <c r="J25" s="5"/>
      <c r="L25" s="145">
        <f t="shared" si="2"/>
        <v>0</v>
      </c>
      <c r="AF25" s="56"/>
      <c r="AG25" s="138"/>
    </row>
    <row r="26" spans="1:33" x14ac:dyDescent="0.3">
      <c r="A26" s="63"/>
      <c r="D26" s="78"/>
      <c r="E26" s="7"/>
      <c r="F26" s="5"/>
      <c r="G26" s="5"/>
      <c r="H26" s="5"/>
      <c r="I26" s="5"/>
      <c r="J26" s="5"/>
      <c r="L26" s="145">
        <f t="shared" si="2"/>
        <v>0</v>
      </c>
      <c r="AF26" s="56"/>
      <c r="AG26" s="143"/>
    </row>
    <row r="27" spans="1:33" x14ac:dyDescent="0.3">
      <c r="A27" s="63"/>
      <c r="D27" s="155"/>
      <c r="E27" s="7"/>
      <c r="F27" s="5"/>
      <c r="G27" s="5"/>
      <c r="H27" s="5"/>
      <c r="I27" s="5"/>
      <c r="J27" s="5"/>
      <c r="L27" s="145">
        <f t="shared" si="2"/>
        <v>0</v>
      </c>
      <c r="AF27" s="56"/>
      <c r="AG27" s="138"/>
    </row>
    <row r="28" spans="1:33" x14ac:dyDescent="0.3">
      <c r="A28" s="63"/>
      <c r="E28" s="7"/>
      <c r="F28" s="5"/>
      <c r="G28" s="5"/>
      <c r="H28" s="5"/>
      <c r="I28" s="5"/>
      <c r="J28" s="5"/>
      <c r="L28" s="145">
        <f t="shared" si="2"/>
        <v>0</v>
      </c>
      <c r="AF28" s="56"/>
      <c r="AG28" s="138"/>
    </row>
    <row r="29" spans="1:33" x14ac:dyDescent="0.3">
      <c r="A29" s="63"/>
      <c r="E29" s="7"/>
      <c r="F29" s="5"/>
      <c r="G29" s="5"/>
      <c r="H29" s="5"/>
      <c r="I29" s="5"/>
      <c r="J29" s="5"/>
      <c r="L29" s="145">
        <f t="shared" si="2"/>
        <v>0</v>
      </c>
      <c r="AF29" s="56"/>
      <c r="AG29" s="143"/>
    </row>
    <row r="30" spans="1:33" x14ac:dyDescent="0.3">
      <c r="A30" s="63"/>
      <c r="D30" s="155"/>
      <c r="E30" s="7"/>
      <c r="F30" s="5"/>
      <c r="G30" s="5"/>
      <c r="H30" s="5"/>
      <c r="I30" s="5"/>
      <c r="J30" s="5"/>
      <c r="L30" s="145">
        <f t="shared" si="2"/>
        <v>0</v>
      </c>
      <c r="AF30" s="56"/>
      <c r="AG30" s="138"/>
    </row>
    <row r="31" spans="1:33" x14ac:dyDescent="0.3">
      <c r="A31" s="63"/>
      <c r="E31" s="7"/>
      <c r="F31" s="5"/>
      <c r="G31" s="5"/>
      <c r="H31" s="5"/>
      <c r="I31" s="5"/>
      <c r="J31" s="5"/>
      <c r="L31" s="145">
        <f t="shared" si="2"/>
        <v>0</v>
      </c>
      <c r="AF31" s="56"/>
      <c r="AG31" s="138"/>
    </row>
    <row r="32" spans="1:33" x14ac:dyDescent="0.3">
      <c r="A32" s="63"/>
      <c r="E32" s="7"/>
      <c r="F32" s="5"/>
      <c r="G32" s="5"/>
      <c r="H32" s="5"/>
      <c r="I32" s="5"/>
      <c r="J32" s="5"/>
      <c r="AF32" s="56"/>
      <c r="AG32" s="138"/>
    </row>
    <row r="33" spans="1:33" ht="16.2" thickBot="1" x14ac:dyDescent="0.35">
      <c r="A33" s="63"/>
      <c r="E33" s="7"/>
      <c r="F33" s="5"/>
      <c r="G33" s="5"/>
      <c r="H33" s="5"/>
      <c r="I33" s="5"/>
      <c r="J33" s="5"/>
      <c r="AF33" s="56"/>
      <c r="AG33" s="138"/>
    </row>
    <row r="34" spans="1:33" ht="16.2" thickBot="1" x14ac:dyDescent="0.35">
      <c r="A34" s="127"/>
      <c r="B34" s="128"/>
      <c r="C34" s="129"/>
      <c r="D34" s="130"/>
      <c r="E34" s="9"/>
      <c r="F34" s="9"/>
      <c r="G34" s="9"/>
      <c r="H34" s="9"/>
      <c r="I34" s="9"/>
      <c r="J34" s="8"/>
      <c r="K34" s="10"/>
      <c r="L34" s="10"/>
      <c r="M34" s="12">
        <f>SUM(M6:M33)</f>
        <v>0</v>
      </c>
      <c r="N34" s="12">
        <f t="shared" ref="N34:AE34" si="3">SUM(N6:N33)</f>
        <v>337.84</v>
      </c>
      <c r="O34" s="12">
        <f t="shared" si="3"/>
        <v>300</v>
      </c>
      <c r="P34" s="12">
        <f t="shared" si="3"/>
        <v>0</v>
      </c>
      <c r="Q34" s="12">
        <f t="shared" si="3"/>
        <v>266.04000000000002</v>
      </c>
      <c r="R34" s="12">
        <f t="shared" si="3"/>
        <v>1189.6500000000001</v>
      </c>
      <c r="S34" s="12"/>
      <c r="T34" s="12">
        <f t="shared" si="3"/>
        <v>0</v>
      </c>
      <c r="U34" s="12">
        <f t="shared" si="3"/>
        <v>41.2</v>
      </c>
      <c r="V34" s="12">
        <f t="shared" si="3"/>
        <v>0</v>
      </c>
      <c r="W34" s="12">
        <f t="shared" si="3"/>
        <v>466.4</v>
      </c>
      <c r="X34" s="12">
        <f t="shared" si="3"/>
        <v>0</v>
      </c>
      <c r="Y34" s="12">
        <f t="shared" si="3"/>
        <v>340</v>
      </c>
      <c r="Z34" s="12">
        <f t="shared" si="3"/>
        <v>0</v>
      </c>
      <c r="AA34" s="12">
        <f t="shared" si="3"/>
        <v>0</v>
      </c>
      <c r="AB34" s="12">
        <f t="shared" si="3"/>
        <v>0</v>
      </c>
      <c r="AC34" s="12">
        <f t="shared" si="3"/>
        <v>0</v>
      </c>
      <c r="AD34" s="12">
        <f t="shared" si="3"/>
        <v>24</v>
      </c>
      <c r="AE34" s="12">
        <f t="shared" si="3"/>
        <v>0</v>
      </c>
      <c r="AF34" s="12"/>
      <c r="AG34" s="139">
        <f>SUM(AG6:AG33)</f>
        <v>179.41</v>
      </c>
    </row>
    <row r="35" spans="1:33" ht="16.2" thickBot="1" x14ac:dyDescent="0.35">
      <c r="A35" s="63"/>
      <c r="AF35" s="16"/>
      <c r="AG35" s="140"/>
    </row>
    <row r="36" spans="1:33" ht="16.2" thickBot="1" x14ac:dyDescent="0.35">
      <c r="V36" s="17"/>
      <c r="W36" s="17"/>
      <c r="X36" s="17"/>
      <c r="Y36" s="17"/>
      <c r="Z36" s="17"/>
      <c r="AA36" s="17"/>
      <c r="AB36" s="17"/>
      <c r="AC36" s="17"/>
      <c r="AD36" s="17"/>
      <c r="AE36" s="12" t="s">
        <v>5</v>
      </c>
      <c r="AF36" s="12"/>
      <c r="AG36" s="139">
        <f>SUM(M34:AE34)</f>
        <v>2965.1299999999997</v>
      </c>
    </row>
    <row r="37" spans="1:33" x14ac:dyDescent="0.3">
      <c r="AF37" s="16"/>
      <c r="AG37" s="140"/>
    </row>
    <row r="38" spans="1:33" x14ac:dyDescent="0.3">
      <c r="AF38" s="16"/>
      <c r="AG38" s="140">
        <v>6160.83</v>
      </c>
    </row>
    <row r="39" spans="1:33" x14ac:dyDescent="0.3">
      <c r="AF39" s="16"/>
      <c r="AG39" s="140"/>
    </row>
    <row r="40" spans="1:33" x14ac:dyDescent="0.3">
      <c r="AF40" s="16"/>
      <c r="AG40" s="140"/>
    </row>
    <row r="41" spans="1:33" x14ac:dyDescent="0.3">
      <c r="A41" s="63"/>
      <c r="AF41" s="16"/>
      <c r="AG41" s="140"/>
    </row>
    <row r="42" spans="1:33" x14ac:dyDescent="0.3">
      <c r="A42" s="167" t="s">
        <v>90</v>
      </c>
      <c r="B42" s="168"/>
      <c r="C42" s="169"/>
      <c r="D42" s="118"/>
      <c r="AF42" s="16"/>
      <c r="AG42" s="140"/>
    </row>
    <row r="43" spans="1:33" x14ac:dyDescent="0.3">
      <c r="A43" s="170" t="s">
        <v>99</v>
      </c>
      <c r="B43" s="171"/>
      <c r="C43" s="172">
        <f>R3</f>
        <v>1189.6500000000001</v>
      </c>
      <c r="D43" s="118"/>
      <c r="AF43" s="16"/>
      <c r="AG43" s="140"/>
    </row>
    <row r="44" spans="1:33" x14ac:dyDescent="0.3">
      <c r="A44" s="170" t="s">
        <v>100</v>
      </c>
      <c r="B44" s="171"/>
      <c r="C44" s="172">
        <v>0</v>
      </c>
      <c r="D44" s="118"/>
      <c r="AF44" s="16"/>
      <c r="AG44" s="140"/>
    </row>
    <row r="45" spans="1:33" x14ac:dyDescent="0.3">
      <c r="A45" s="173" t="s">
        <v>95</v>
      </c>
      <c r="B45" s="174"/>
      <c r="C45" s="175">
        <f>SUM(C46-C43)</f>
        <v>2199.8499999999995</v>
      </c>
      <c r="D45" s="118"/>
      <c r="AF45" s="16"/>
      <c r="AG45" s="140"/>
    </row>
    <row r="46" spans="1:33" x14ac:dyDescent="0.3">
      <c r="A46" s="63"/>
      <c r="C46" s="176">
        <f>AH3</f>
        <v>3389.4999999999995</v>
      </c>
      <c r="AF46" s="16"/>
      <c r="AG46" s="140"/>
    </row>
    <row r="47" spans="1:33" x14ac:dyDescent="0.3">
      <c r="A47" s="63"/>
      <c r="AF47" s="16"/>
      <c r="AG47" s="140"/>
    </row>
    <row r="48" spans="1:33" x14ac:dyDescent="0.3">
      <c r="A48" s="63"/>
      <c r="AF48" s="16"/>
      <c r="AG48" s="140"/>
    </row>
    <row r="49" spans="1:33" x14ac:dyDescent="0.3">
      <c r="A49" s="63"/>
      <c r="AF49" s="16"/>
      <c r="AG49" s="140"/>
    </row>
    <row r="50" spans="1:33" x14ac:dyDescent="0.3">
      <c r="A50" s="63"/>
      <c r="AF50" s="16"/>
      <c r="AG50" s="140"/>
    </row>
    <row r="51" spans="1:33" x14ac:dyDescent="0.3">
      <c r="A51" s="63"/>
      <c r="AF51" s="16"/>
      <c r="AG51" s="140"/>
    </row>
    <row r="52" spans="1:33" x14ac:dyDescent="0.3">
      <c r="A52" s="63"/>
      <c r="AF52" s="16"/>
      <c r="AG52" s="140"/>
    </row>
    <row r="53" spans="1:33" x14ac:dyDescent="0.3">
      <c r="A53" s="63"/>
      <c r="AF53" s="16"/>
      <c r="AG53" s="140"/>
    </row>
    <row r="54" spans="1:33" x14ac:dyDescent="0.3">
      <c r="A54" s="63"/>
      <c r="AF54" s="16"/>
      <c r="AG54" s="140"/>
    </row>
    <row r="55" spans="1:33" x14ac:dyDescent="0.3">
      <c r="A55" s="63"/>
      <c r="AF55" s="16"/>
      <c r="AG55" s="140"/>
    </row>
    <row r="56" spans="1:33" x14ac:dyDescent="0.3">
      <c r="A56" s="63"/>
      <c r="AF56" s="16"/>
      <c r="AG56" s="140"/>
    </row>
    <row r="57" spans="1:33" x14ac:dyDescent="0.3">
      <c r="A57" s="63"/>
      <c r="AF57" s="16"/>
      <c r="AG57" s="140"/>
    </row>
    <row r="58" spans="1:33" x14ac:dyDescent="0.3">
      <c r="A58" s="63"/>
      <c r="AF58" s="16"/>
      <c r="AG58" s="140"/>
    </row>
    <row r="59" spans="1:33" x14ac:dyDescent="0.3">
      <c r="A59" s="63"/>
      <c r="AF59" s="16"/>
      <c r="AG59" s="140"/>
    </row>
    <row r="60" spans="1:33" x14ac:dyDescent="0.3">
      <c r="A60" s="63"/>
      <c r="AF60" s="16"/>
      <c r="AG60" s="140"/>
    </row>
    <row r="61" spans="1:33" x14ac:dyDescent="0.3">
      <c r="A61" s="63"/>
      <c r="AF61" s="16"/>
      <c r="AG61" s="140"/>
    </row>
    <row r="62" spans="1:33" x14ac:dyDescent="0.3">
      <c r="A62" s="63"/>
      <c r="AF62" s="16"/>
      <c r="AG62" s="140"/>
    </row>
    <row r="63" spans="1:33" x14ac:dyDescent="0.3">
      <c r="A63" s="63"/>
      <c r="AF63" s="16"/>
      <c r="AG63" s="140"/>
    </row>
    <row r="64" spans="1:33" x14ac:dyDescent="0.3">
      <c r="A64" s="63"/>
      <c r="AF64" s="16"/>
      <c r="AG64" s="140"/>
    </row>
    <row r="65" spans="1:33" x14ac:dyDescent="0.3">
      <c r="A65" s="63"/>
      <c r="AF65" s="16"/>
      <c r="AG65" s="140"/>
    </row>
    <row r="66" spans="1:33" x14ac:dyDescent="0.3">
      <c r="A66" s="63"/>
      <c r="AF66" s="16"/>
      <c r="AG66" s="140"/>
    </row>
    <row r="67" spans="1:33" x14ac:dyDescent="0.3">
      <c r="A67" s="63"/>
      <c r="AF67" s="16"/>
      <c r="AG67" s="140"/>
    </row>
    <row r="68" spans="1:33" x14ac:dyDescent="0.3">
      <c r="A68" s="63"/>
      <c r="AF68" s="16"/>
      <c r="AG68" s="140"/>
    </row>
    <row r="69" spans="1:33" x14ac:dyDescent="0.3">
      <c r="A69" s="63"/>
      <c r="AF69" s="16"/>
      <c r="AG69" s="140"/>
    </row>
    <row r="70" spans="1:33" x14ac:dyDescent="0.3">
      <c r="A70" s="63"/>
      <c r="AF70" s="16"/>
      <c r="AG70" s="140"/>
    </row>
    <row r="71" spans="1:33" x14ac:dyDescent="0.3">
      <c r="A71" s="63"/>
      <c r="AF71" s="16"/>
      <c r="AG71" s="140"/>
    </row>
    <row r="72" spans="1:33" x14ac:dyDescent="0.3">
      <c r="A72" s="63"/>
      <c r="AF72" s="16"/>
      <c r="AG72" s="140"/>
    </row>
    <row r="73" spans="1:33" x14ac:dyDescent="0.3">
      <c r="A73" s="63"/>
      <c r="AF73" s="16"/>
      <c r="AG73" s="140"/>
    </row>
    <row r="74" spans="1:33" x14ac:dyDescent="0.3">
      <c r="A74" s="63"/>
      <c r="AF74" s="16"/>
      <c r="AG74" s="140"/>
    </row>
    <row r="75" spans="1:33" x14ac:dyDescent="0.3">
      <c r="A75" s="63"/>
      <c r="AF75" s="16"/>
      <c r="AG75" s="140"/>
    </row>
    <row r="76" spans="1:33" x14ac:dyDescent="0.3">
      <c r="A76" s="63"/>
      <c r="AF76" s="16"/>
      <c r="AG76" s="140"/>
    </row>
    <row r="77" spans="1:33" x14ac:dyDescent="0.3">
      <c r="A77" s="63"/>
      <c r="AF77" s="16"/>
      <c r="AG77" s="140"/>
    </row>
    <row r="78" spans="1:33" x14ac:dyDescent="0.3">
      <c r="A78" s="63"/>
      <c r="AF78" s="16"/>
      <c r="AG78" s="140"/>
    </row>
    <row r="79" spans="1:33" x14ac:dyDescent="0.3">
      <c r="A79" s="63"/>
      <c r="AF79" s="16"/>
      <c r="AG79" s="140"/>
    </row>
    <row r="80" spans="1:33" x14ac:dyDescent="0.3">
      <c r="A80" s="63"/>
      <c r="AF80" s="16"/>
      <c r="AG80" s="140"/>
    </row>
    <row r="81" spans="1:33" x14ac:dyDescent="0.3">
      <c r="A81" s="63"/>
      <c r="AF81" s="16"/>
      <c r="AG81" s="140"/>
    </row>
    <row r="82" spans="1:33" x14ac:dyDescent="0.3">
      <c r="A82" s="63"/>
      <c r="AF82" s="16"/>
      <c r="AG82" s="140"/>
    </row>
    <row r="83" spans="1:33" x14ac:dyDescent="0.3">
      <c r="A83" s="63"/>
      <c r="AF83" s="16"/>
      <c r="AG83" s="140"/>
    </row>
    <row r="84" spans="1:33" x14ac:dyDescent="0.3">
      <c r="A84" s="63"/>
      <c r="AF84" s="16"/>
      <c r="AG84" s="140"/>
    </row>
    <row r="85" spans="1:33" x14ac:dyDescent="0.3">
      <c r="A85" s="63"/>
      <c r="AF85" s="16"/>
      <c r="AG85" s="140"/>
    </row>
    <row r="86" spans="1:33" x14ac:dyDescent="0.3">
      <c r="A86" s="63"/>
      <c r="AF86" s="16"/>
      <c r="AG86" s="140"/>
    </row>
    <row r="87" spans="1:33" x14ac:dyDescent="0.3">
      <c r="A87" s="63"/>
      <c r="AF87" s="16"/>
      <c r="AG87" s="140"/>
    </row>
    <row r="88" spans="1:33" x14ac:dyDescent="0.3">
      <c r="A88" s="63"/>
      <c r="AF88" s="16"/>
      <c r="AG88" s="140"/>
    </row>
    <row r="89" spans="1:33" x14ac:dyDescent="0.3">
      <c r="A89" s="63"/>
      <c r="AF89" s="16"/>
      <c r="AG89" s="140"/>
    </row>
    <row r="90" spans="1:33" x14ac:dyDescent="0.3">
      <c r="A90" s="63"/>
      <c r="AF90" s="16"/>
      <c r="AG90" s="140"/>
    </row>
    <row r="91" spans="1:33" x14ac:dyDescent="0.3">
      <c r="A91" s="63"/>
      <c r="AF91" s="16"/>
      <c r="AG91" s="140"/>
    </row>
    <row r="92" spans="1:33" x14ac:dyDescent="0.3">
      <c r="A92" s="63"/>
      <c r="AF92" s="16"/>
      <c r="AG92" s="140"/>
    </row>
    <row r="93" spans="1:33" x14ac:dyDescent="0.3">
      <c r="A93" s="63"/>
      <c r="AF93" s="16"/>
      <c r="AG93" s="140"/>
    </row>
    <row r="94" spans="1:33" x14ac:dyDescent="0.3">
      <c r="A94" s="63"/>
      <c r="AF94" s="16"/>
      <c r="AG94" s="140"/>
    </row>
    <row r="95" spans="1:33" x14ac:dyDescent="0.3">
      <c r="A95" s="63"/>
      <c r="AF95" s="16"/>
      <c r="AG95" s="140"/>
    </row>
    <row r="96" spans="1:33" x14ac:dyDescent="0.3">
      <c r="A96" s="63"/>
      <c r="AF96" s="16"/>
      <c r="AG96" s="140"/>
    </row>
    <row r="97" spans="1:33" x14ac:dyDescent="0.3">
      <c r="A97" s="63"/>
      <c r="AF97" s="16"/>
      <c r="AG97" s="140"/>
    </row>
    <row r="98" spans="1:33" x14ac:dyDescent="0.3">
      <c r="A98" s="63"/>
      <c r="AF98" s="16"/>
      <c r="AG98" s="140"/>
    </row>
    <row r="99" spans="1:33" x14ac:dyDescent="0.3">
      <c r="A99" s="63"/>
      <c r="AF99" s="16"/>
      <c r="AG99" s="140"/>
    </row>
    <row r="100" spans="1:33" x14ac:dyDescent="0.3">
      <c r="A100" s="63"/>
      <c r="AF100" s="16"/>
      <c r="AG100" s="140"/>
    </row>
    <row r="101" spans="1:33" x14ac:dyDescent="0.3">
      <c r="A101" s="63"/>
      <c r="AF101" s="16"/>
      <c r="AG101" s="140"/>
    </row>
    <row r="102" spans="1:33" x14ac:dyDescent="0.3">
      <c r="A102" s="63"/>
      <c r="AF102" s="16"/>
      <c r="AG102" s="140"/>
    </row>
    <row r="103" spans="1:33" x14ac:dyDescent="0.3">
      <c r="A103" s="63"/>
      <c r="AF103" s="16"/>
      <c r="AG103" s="140"/>
    </row>
    <row r="104" spans="1:33" x14ac:dyDescent="0.3">
      <c r="A104" s="63"/>
      <c r="AF104" s="16"/>
      <c r="AG104" s="140"/>
    </row>
    <row r="105" spans="1:33" x14ac:dyDescent="0.3">
      <c r="A105" s="63"/>
      <c r="AF105" s="16"/>
      <c r="AG105" s="140"/>
    </row>
    <row r="106" spans="1:33" x14ac:dyDescent="0.3">
      <c r="A106" s="63"/>
      <c r="AF106" s="16"/>
      <c r="AG106" s="140"/>
    </row>
    <row r="107" spans="1:33" x14ac:dyDescent="0.3">
      <c r="A107" s="63"/>
      <c r="AF107" s="16"/>
      <c r="AG107" s="140"/>
    </row>
    <row r="108" spans="1:33" x14ac:dyDescent="0.3">
      <c r="A108" s="63"/>
      <c r="AF108" s="16"/>
      <c r="AG108" s="140"/>
    </row>
    <row r="109" spans="1:33" x14ac:dyDescent="0.3">
      <c r="A109" s="63"/>
      <c r="AF109" s="16"/>
      <c r="AG109" s="140"/>
    </row>
    <row r="110" spans="1:33" x14ac:dyDescent="0.3">
      <c r="A110" s="63"/>
      <c r="AF110" s="16"/>
      <c r="AG110" s="140"/>
    </row>
    <row r="111" spans="1:33" x14ac:dyDescent="0.3">
      <c r="A111" s="63"/>
      <c r="AF111" s="16"/>
      <c r="AG111" s="140"/>
    </row>
    <row r="112" spans="1:33" x14ac:dyDescent="0.3">
      <c r="A112" s="63"/>
      <c r="AF112" s="16"/>
      <c r="AG112" s="140"/>
    </row>
    <row r="113" spans="1:33" x14ac:dyDescent="0.3">
      <c r="A113" s="63"/>
      <c r="AF113" s="16"/>
      <c r="AG113" s="140"/>
    </row>
    <row r="114" spans="1:33" x14ac:dyDescent="0.3">
      <c r="A114" s="63"/>
      <c r="AF114" s="16"/>
      <c r="AG114" s="140"/>
    </row>
    <row r="115" spans="1:33" x14ac:dyDescent="0.3">
      <c r="A115" s="63"/>
      <c r="AF115" s="16"/>
      <c r="AG115" s="140"/>
    </row>
    <row r="116" spans="1:33" x14ac:dyDescent="0.3">
      <c r="A116" s="63"/>
      <c r="AF116" s="16"/>
      <c r="AG116" s="140"/>
    </row>
    <row r="117" spans="1:33" x14ac:dyDescent="0.3">
      <c r="A117" s="63"/>
      <c r="AF117" s="16"/>
      <c r="AG117" s="140"/>
    </row>
    <row r="118" spans="1:33" x14ac:dyDescent="0.3">
      <c r="A118" s="63"/>
      <c r="AF118" s="16"/>
      <c r="AG118" s="140"/>
    </row>
    <row r="119" spans="1:33" x14ac:dyDescent="0.3">
      <c r="A119" s="63"/>
      <c r="AF119" s="16"/>
      <c r="AG119" s="140"/>
    </row>
    <row r="120" spans="1:33" x14ac:dyDescent="0.3">
      <c r="A120" s="63"/>
      <c r="AF120" s="16"/>
      <c r="AG120" s="140"/>
    </row>
    <row r="121" spans="1:33" x14ac:dyDescent="0.3">
      <c r="A121" s="63"/>
      <c r="AF121" s="16"/>
      <c r="AG121" s="140"/>
    </row>
    <row r="122" spans="1:33" x14ac:dyDescent="0.3">
      <c r="A122" s="63"/>
      <c r="AF122" s="16"/>
      <c r="AG122" s="140"/>
    </row>
    <row r="123" spans="1:33" x14ac:dyDescent="0.3">
      <c r="A123" s="63"/>
      <c r="AF123" s="16"/>
      <c r="AG123" s="140"/>
    </row>
    <row r="124" spans="1:33" x14ac:dyDescent="0.3">
      <c r="A124" s="63"/>
      <c r="AF124" s="16"/>
      <c r="AG124" s="140"/>
    </row>
    <row r="125" spans="1:33" x14ac:dyDescent="0.3">
      <c r="A125" s="63"/>
      <c r="AF125" s="16"/>
      <c r="AG125" s="140"/>
    </row>
    <row r="126" spans="1:33" x14ac:dyDescent="0.3">
      <c r="A126" s="63"/>
      <c r="AF126" s="16"/>
      <c r="AG126" s="140"/>
    </row>
    <row r="127" spans="1:33" x14ac:dyDescent="0.3">
      <c r="A127" s="63"/>
      <c r="AF127" s="16"/>
      <c r="AG127" s="140"/>
    </row>
    <row r="128" spans="1:33" x14ac:dyDescent="0.3">
      <c r="A128" s="63"/>
      <c r="AF128" s="16"/>
      <c r="AG128" s="140"/>
    </row>
    <row r="129" spans="1:33" x14ac:dyDescent="0.3">
      <c r="A129" s="63"/>
      <c r="AF129" s="16"/>
      <c r="AG129" s="140"/>
    </row>
    <row r="130" spans="1:33" x14ac:dyDescent="0.3">
      <c r="A130" s="63"/>
      <c r="AF130" s="16"/>
      <c r="AG130" s="140"/>
    </row>
    <row r="131" spans="1:33" x14ac:dyDescent="0.3">
      <c r="A131" s="63"/>
      <c r="AF131" s="16"/>
      <c r="AG131" s="140"/>
    </row>
    <row r="132" spans="1:33" x14ac:dyDescent="0.3">
      <c r="A132" s="63"/>
      <c r="AF132" s="16"/>
      <c r="AG132" s="140"/>
    </row>
    <row r="133" spans="1:33" x14ac:dyDescent="0.3">
      <c r="A133" s="63"/>
      <c r="AF133" s="16"/>
      <c r="AG133" s="140"/>
    </row>
    <row r="134" spans="1:33" x14ac:dyDescent="0.3">
      <c r="A134" s="63"/>
      <c r="AF134" s="16"/>
      <c r="AG134" s="140"/>
    </row>
    <row r="135" spans="1:33" x14ac:dyDescent="0.3">
      <c r="A135" s="63"/>
      <c r="AF135" s="16"/>
      <c r="AG135" s="140"/>
    </row>
    <row r="136" spans="1:33" x14ac:dyDescent="0.3">
      <c r="A136" s="63"/>
      <c r="AF136" s="16"/>
      <c r="AG136" s="140"/>
    </row>
    <row r="137" spans="1:33" x14ac:dyDescent="0.3">
      <c r="A137" s="63"/>
      <c r="AF137" s="16"/>
      <c r="AG137" s="140"/>
    </row>
    <row r="138" spans="1:33" x14ac:dyDescent="0.3">
      <c r="A138" s="63"/>
      <c r="AF138" s="16"/>
      <c r="AG138" s="140"/>
    </row>
    <row r="139" spans="1:33" x14ac:dyDescent="0.3">
      <c r="A139" s="63"/>
      <c r="AF139" s="16"/>
      <c r="AG139" s="140"/>
    </row>
    <row r="140" spans="1:33" x14ac:dyDescent="0.3">
      <c r="A140" s="63"/>
      <c r="AF140" s="16"/>
      <c r="AG140" s="140"/>
    </row>
    <row r="141" spans="1:33" x14ac:dyDescent="0.3">
      <c r="A141" s="63"/>
      <c r="AF141" s="16"/>
      <c r="AG141" s="140"/>
    </row>
    <row r="142" spans="1:33" x14ac:dyDescent="0.3">
      <c r="A142" s="63"/>
      <c r="AF142" s="16"/>
      <c r="AG142" s="140"/>
    </row>
    <row r="143" spans="1:33" x14ac:dyDescent="0.3">
      <c r="A143" s="63"/>
      <c r="AF143" s="16"/>
      <c r="AG143" s="140"/>
    </row>
    <row r="144" spans="1:33" x14ac:dyDescent="0.3">
      <c r="A144" s="63"/>
      <c r="AF144" s="16"/>
      <c r="AG144" s="140"/>
    </row>
  </sheetData>
  <mergeCells count="5">
    <mergeCell ref="AH1:AH2"/>
    <mergeCell ref="M1:AE2"/>
    <mergeCell ref="A3:C4"/>
    <mergeCell ref="AF1:AF2"/>
    <mergeCell ref="A1:D2"/>
  </mergeCells>
  <pageMargins left="0.11811023622047245" right="0.11811023622047245" top="0.35433070866141736" bottom="0.35433070866141736" header="0.31496062992125984" footer="0.31496062992125984"/>
  <pageSetup paperSize="9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965EC-B9E7-4CDE-B564-DEFB82209CC1}">
  <dimension ref="B5:G28"/>
  <sheetViews>
    <sheetView workbookViewId="0">
      <selection activeCell="J13" sqref="J13"/>
    </sheetView>
  </sheetViews>
  <sheetFormatPr defaultColWidth="7.8984375" defaultRowHeight="15.6" x14ac:dyDescent="0.3"/>
  <cols>
    <col min="1" max="1" width="1.796875" style="24" customWidth="1"/>
    <col min="2" max="2" width="6" style="117" customWidth="1"/>
    <col min="3" max="3" width="25.09765625" style="24" customWidth="1"/>
    <col min="4" max="4" width="11.09765625" style="24" customWidth="1"/>
    <col min="5" max="5" width="12.5" style="24" customWidth="1"/>
    <col min="6" max="6" width="11.19921875" style="24" customWidth="1"/>
    <col min="7" max="7" width="9.09765625" style="25" customWidth="1"/>
    <col min="8" max="8" width="2.296875" style="24" customWidth="1"/>
    <col min="9" max="16384" width="7.8984375" style="24"/>
  </cols>
  <sheetData>
    <row r="5" spans="2:7" ht="16.2" thickBot="1" x14ac:dyDescent="0.35"/>
    <row r="6" spans="2:7" ht="16.2" thickBot="1" x14ac:dyDescent="0.35">
      <c r="B6" s="380" t="s">
        <v>90</v>
      </c>
      <c r="C6" s="381"/>
      <c r="D6" s="375" t="s">
        <v>115</v>
      </c>
      <c r="E6" s="376"/>
      <c r="F6" s="376"/>
      <c r="G6" s="377"/>
    </row>
    <row r="7" spans="2:7" x14ac:dyDescent="0.3">
      <c r="B7" s="382"/>
      <c r="C7" s="383"/>
      <c r="D7" s="404">
        <v>43921</v>
      </c>
      <c r="E7" s="406">
        <v>44286</v>
      </c>
      <c r="F7" s="371" t="s">
        <v>32</v>
      </c>
      <c r="G7" s="373" t="s">
        <v>97</v>
      </c>
    </row>
    <row r="8" spans="2:7" ht="16.2" thickBot="1" x14ac:dyDescent="0.35">
      <c r="B8" s="384"/>
      <c r="C8" s="385"/>
      <c r="D8" s="405"/>
      <c r="E8" s="407"/>
      <c r="F8" s="372"/>
      <c r="G8" s="374"/>
    </row>
    <row r="9" spans="2:7" x14ac:dyDescent="0.3">
      <c r="B9" s="410" t="s">
        <v>91</v>
      </c>
      <c r="C9" s="411"/>
      <c r="D9" s="402"/>
      <c r="E9" s="408">
        <f>D21</f>
        <v>0</v>
      </c>
      <c r="F9" s="390">
        <f>SUM(E9-D9)</f>
        <v>0</v>
      </c>
      <c r="G9" s="386" t="e">
        <f>SUM(F9/D9)</f>
        <v>#DIV/0!</v>
      </c>
    </row>
    <row r="10" spans="2:7" x14ac:dyDescent="0.3">
      <c r="B10" s="398"/>
      <c r="C10" s="399"/>
      <c r="D10" s="403"/>
      <c r="E10" s="409"/>
      <c r="F10" s="391"/>
      <c r="G10" s="387"/>
    </row>
    <row r="11" spans="2:7" x14ac:dyDescent="0.3">
      <c r="B11" s="398" t="s">
        <v>92</v>
      </c>
      <c r="C11" s="399"/>
      <c r="D11" s="393"/>
      <c r="E11" s="395">
        <f>'Income 21-22'!E22</f>
        <v>5000</v>
      </c>
      <c r="F11" s="378">
        <f t="shared" ref="F11" si="0">SUM(E11-D11)</f>
        <v>5000</v>
      </c>
      <c r="G11" s="387" t="e">
        <f t="shared" ref="G11" si="1">SUM(F11/D11)</f>
        <v>#DIV/0!</v>
      </c>
    </row>
    <row r="12" spans="2:7" x14ac:dyDescent="0.3">
      <c r="B12" s="398"/>
      <c r="C12" s="399"/>
      <c r="D12" s="393"/>
      <c r="E12" s="395"/>
      <c r="F12" s="391"/>
      <c r="G12" s="387"/>
    </row>
    <row r="13" spans="2:7" x14ac:dyDescent="0.3">
      <c r="B13" s="398" t="s">
        <v>93</v>
      </c>
      <c r="C13" s="399"/>
      <c r="D13" s="393"/>
      <c r="E13" s="395">
        <f>'Income 21-22'!E23</f>
        <v>485.2</v>
      </c>
      <c r="F13" s="378">
        <f t="shared" ref="F13" si="2">SUM(E13-D13)</f>
        <v>485.2</v>
      </c>
      <c r="G13" s="387" t="e">
        <f t="shared" ref="G13" si="3">SUM(F13/D13)</f>
        <v>#DIV/0!</v>
      </c>
    </row>
    <row r="14" spans="2:7" ht="16.2" thickBot="1" x14ac:dyDescent="0.35">
      <c r="B14" s="400"/>
      <c r="C14" s="401"/>
      <c r="D14" s="394"/>
      <c r="E14" s="396"/>
      <c r="F14" s="379"/>
      <c r="G14" s="388"/>
    </row>
    <row r="15" spans="2:7" x14ac:dyDescent="0.3">
      <c r="B15" s="412" t="s">
        <v>165</v>
      </c>
      <c r="C15" s="413"/>
      <c r="D15" s="414">
        <v>0</v>
      </c>
      <c r="E15" s="397">
        <f>'Expend 21-22'!C43</f>
        <v>1189.6500000000001</v>
      </c>
      <c r="F15" s="392">
        <f t="shared" ref="F15" si="4">SUM(E15-D15)</f>
        <v>1189.6500000000001</v>
      </c>
      <c r="G15" s="389" t="e">
        <f t="shared" ref="G15" si="5">SUM(F15/D15)</f>
        <v>#DIV/0!</v>
      </c>
    </row>
    <row r="16" spans="2:7" x14ac:dyDescent="0.3">
      <c r="B16" s="398"/>
      <c r="C16" s="399"/>
      <c r="D16" s="393"/>
      <c r="E16" s="395"/>
      <c r="F16" s="391"/>
      <c r="G16" s="387"/>
    </row>
    <row r="17" spans="2:7" x14ac:dyDescent="0.3">
      <c r="B17" s="398" t="s">
        <v>94</v>
      </c>
      <c r="C17" s="399"/>
      <c r="D17" s="393">
        <v>0</v>
      </c>
      <c r="E17" s="395">
        <v>0</v>
      </c>
      <c r="F17" s="378">
        <f t="shared" ref="F17" si="6">SUM(E17-D17)</f>
        <v>0</v>
      </c>
      <c r="G17" s="387" t="e">
        <f t="shared" ref="G17" si="7">SUM(F17/D17)</f>
        <v>#DIV/0!</v>
      </c>
    </row>
    <row r="18" spans="2:7" x14ac:dyDescent="0.3">
      <c r="B18" s="398"/>
      <c r="C18" s="399"/>
      <c r="D18" s="393"/>
      <c r="E18" s="395"/>
      <c r="F18" s="391"/>
      <c r="G18" s="387"/>
    </row>
    <row r="19" spans="2:7" x14ac:dyDescent="0.3">
      <c r="B19" s="398" t="s">
        <v>95</v>
      </c>
      <c r="C19" s="399"/>
      <c r="D19" s="393"/>
      <c r="E19" s="395">
        <f>'Expend 21-22'!C45</f>
        <v>2199.8499999999995</v>
      </c>
      <c r="F19" s="378">
        <f t="shared" ref="F19" si="8">SUM(E19-D19)</f>
        <v>2199.8499999999995</v>
      </c>
      <c r="G19" s="387" t="e">
        <f t="shared" ref="G19" si="9">SUM(F19/D19)</f>
        <v>#DIV/0!</v>
      </c>
    </row>
    <row r="20" spans="2:7" x14ac:dyDescent="0.3">
      <c r="B20" s="398"/>
      <c r="C20" s="399"/>
      <c r="D20" s="393"/>
      <c r="E20" s="395"/>
      <c r="F20" s="391"/>
      <c r="G20" s="387"/>
    </row>
    <row r="21" spans="2:7" x14ac:dyDescent="0.3">
      <c r="B21" s="398" t="s">
        <v>96</v>
      </c>
      <c r="C21" s="399"/>
      <c r="D21" s="393">
        <f>D28</f>
        <v>0</v>
      </c>
      <c r="E21" s="395">
        <f>E28</f>
        <v>2095.7000000000003</v>
      </c>
      <c r="F21" s="378">
        <f t="shared" ref="F21" si="10">SUM(E21-D21)</f>
        <v>2095.7000000000003</v>
      </c>
      <c r="G21" s="387" t="e">
        <f t="shared" ref="G21" si="11">SUM(F21/D21)</f>
        <v>#DIV/0!</v>
      </c>
    </row>
    <row r="22" spans="2:7" ht="16.2" thickBot="1" x14ac:dyDescent="0.35">
      <c r="B22" s="400"/>
      <c r="C22" s="401"/>
      <c r="D22" s="394"/>
      <c r="E22" s="396"/>
      <c r="F22" s="379"/>
      <c r="G22" s="388"/>
    </row>
    <row r="23" spans="2:7" ht="16.2" thickBot="1" x14ac:dyDescent="0.35"/>
    <row r="24" spans="2:7" ht="16.2" thickBot="1" x14ac:dyDescent="0.35">
      <c r="D24" s="125"/>
      <c r="E24" s="126" t="s">
        <v>45</v>
      </c>
    </row>
    <row r="26" spans="2:7" x14ac:dyDescent="0.3">
      <c r="C26" s="154" t="s">
        <v>101</v>
      </c>
      <c r="D26" s="153">
        <f>SUM(D9:D14)</f>
        <v>0</v>
      </c>
      <c r="E26" s="153">
        <f>SUM(E9:E14)</f>
        <v>5485.2</v>
      </c>
    </row>
    <row r="27" spans="2:7" x14ac:dyDescent="0.3">
      <c r="C27" s="154" t="s">
        <v>102</v>
      </c>
      <c r="D27" s="153">
        <f>SUM(D15:D20)</f>
        <v>0</v>
      </c>
      <c r="E27" s="153">
        <f>SUM(E15:E20)</f>
        <v>3389.4999999999995</v>
      </c>
    </row>
    <row r="28" spans="2:7" x14ac:dyDescent="0.3">
      <c r="C28" s="154" t="s">
        <v>103</v>
      </c>
      <c r="D28" s="153">
        <f>SUM(D26-D27)</f>
        <v>0</v>
      </c>
      <c r="E28" s="153">
        <f>SUM(E26-E27)</f>
        <v>2095.7000000000003</v>
      </c>
    </row>
  </sheetData>
  <mergeCells count="41">
    <mergeCell ref="B19:C20"/>
    <mergeCell ref="B21:C22"/>
    <mergeCell ref="D9:D10"/>
    <mergeCell ref="D7:D8"/>
    <mergeCell ref="E7:E8"/>
    <mergeCell ref="E9:E10"/>
    <mergeCell ref="B9:C10"/>
    <mergeCell ref="B11:C12"/>
    <mergeCell ref="B13:C14"/>
    <mergeCell ref="B15:C16"/>
    <mergeCell ref="B17:C18"/>
    <mergeCell ref="E21:E22"/>
    <mergeCell ref="D11:D12"/>
    <mergeCell ref="D13:D14"/>
    <mergeCell ref="D15:D16"/>
    <mergeCell ref="D17:D18"/>
    <mergeCell ref="D19:D20"/>
    <mergeCell ref="D21:D22"/>
    <mergeCell ref="F17:F18"/>
    <mergeCell ref="F19:F20"/>
    <mergeCell ref="E11:E12"/>
    <mergeCell ref="E13:E14"/>
    <mergeCell ref="E15:E16"/>
    <mergeCell ref="E17:E18"/>
    <mergeCell ref="E19:E20"/>
    <mergeCell ref="F7:F8"/>
    <mergeCell ref="G7:G8"/>
    <mergeCell ref="D6:G6"/>
    <mergeCell ref="F21:F22"/>
    <mergeCell ref="B6:C8"/>
    <mergeCell ref="G9:G10"/>
    <mergeCell ref="G11:G12"/>
    <mergeCell ref="G13:G14"/>
    <mergeCell ref="G15:G16"/>
    <mergeCell ref="G17:G18"/>
    <mergeCell ref="G19:G20"/>
    <mergeCell ref="G21:G22"/>
    <mergeCell ref="F9:F10"/>
    <mergeCell ref="F11:F12"/>
    <mergeCell ref="F13:F14"/>
    <mergeCell ref="F15:F16"/>
  </mergeCells>
  <conditionalFormatting sqref="F9:G22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15:G20">
    <cfRule type="cellIs" dxfId="3" priority="1" operator="greaterThan">
      <formula>0</formula>
    </cfRule>
    <cfRule type="cellIs" dxfId="2" priority="2" operator="less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D26:D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Agreed Budget 2021-22</vt:lpstr>
      <vt:lpstr>Budget Monitor 21-22</vt:lpstr>
      <vt:lpstr>June 2021 Bank Recs</vt:lpstr>
      <vt:lpstr>Income 21-22</vt:lpstr>
      <vt:lpstr>Expend 21-22</vt:lpstr>
      <vt:lpstr>Annual 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Simon</cp:lastModifiedBy>
  <cp:lastPrinted>2021-02-22T11:52:08Z</cp:lastPrinted>
  <dcterms:created xsi:type="dcterms:W3CDTF">2020-04-14T09:56:19Z</dcterms:created>
  <dcterms:modified xsi:type="dcterms:W3CDTF">2021-07-24T18:23:44Z</dcterms:modified>
</cp:coreProperties>
</file>